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alentina\Documents\FINANCIJSKI IZVJEŠTAJI\FINANCISJKI IZVJEŠAJI 2025\financisjki izvještaj 31.12.2025\IZVRŠENJE 2025\"/>
    </mc:Choice>
  </mc:AlternateContent>
  <xr:revisionPtr revIDLastSave="0" documentId="13_ncr:1_{7252B5B5-9785-4B00-9238-811AA0E52693}" xr6:coauthVersionLast="47" xr6:coauthVersionMax="47" xr10:uidLastSave="{00000000-0000-0000-0000-000000000000}"/>
  <bookViews>
    <workbookView xWindow="-120" yWindow="-120" windowWidth="29040" windowHeight="15720" firstSheet="5" activeTab="8" xr2:uid="{00000000-000D-0000-FFFF-FFFF00000000}"/>
  </bookViews>
  <sheets>
    <sheet name="1.OPĆI DIO" sheetId="1" r:id="rId1"/>
    <sheet name="1. A RAČUN PR.RAS. EKONOMSK KL." sheetId="2" r:id="rId2"/>
    <sheet name="1.A RAČUN PR.RAS.PREMA IZVORIMA" sheetId="3" r:id="rId3"/>
    <sheet name="1.A RAČUN PR.RAS. PREMA FUNKCIJ" sheetId="4" r:id="rId4"/>
    <sheet name="PRENESENI VIŠAK MANJAK" sheetId="8" r:id="rId5"/>
    <sheet name="1.B RAČUN FINANCIRANJA EKONOMSK" sheetId="5" r:id="rId6"/>
    <sheet name="RAČUN FIN. PREMA IZVORIMA" sheetId="6" r:id="rId7"/>
    <sheet name="2.1. POSEBNI DIO PROGRAMSKA KL" sheetId="7" r:id="rId8"/>
    <sheet name="2.1. POSEBNI DIO ORG. KL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3" l="1"/>
  <c r="F24" i="3"/>
  <c r="F25" i="3"/>
  <c r="F26" i="3"/>
  <c r="F27" i="3"/>
  <c r="F28" i="3"/>
  <c r="F29" i="3"/>
  <c r="F30" i="3"/>
  <c r="F31" i="3"/>
  <c r="F32" i="3"/>
  <c r="F22" i="3"/>
  <c r="F8" i="3"/>
  <c r="F9" i="3"/>
  <c r="F10" i="3"/>
  <c r="F11" i="3"/>
  <c r="F12" i="3"/>
  <c r="F13" i="3"/>
  <c r="F14" i="3"/>
  <c r="F15" i="3"/>
  <c r="F16" i="3"/>
  <c r="F17" i="3"/>
  <c r="F7" i="3"/>
  <c r="F80" i="2"/>
  <c r="F88" i="2"/>
  <c r="F87" i="2"/>
  <c r="F84" i="2"/>
  <c r="F76" i="2"/>
  <c r="F47" i="2"/>
  <c r="F37" i="2"/>
  <c r="F38" i="2"/>
  <c r="F36" i="2"/>
  <c r="E34" i="1"/>
  <c r="E32" i="1"/>
  <c r="E31" i="1"/>
  <c r="F19" i="8"/>
  <c r="E6" i="4"/>
  <c r="E7" i="4"/>
  <c r="E8" i="4"/>
  <c r="E5" i="4"/>
  <c r="C28" i="3"/>
  <c r="C25" i="3"/>
  <c r="C22" i="3"/>
  <c r="C13" i="3"/>
  <c r="C7" i="3" s="1"/>
  <c r="C10" i="3"/>
  <c r="C91" i="2"/>
  <c r="C88" i="2" s="1"/>
  <c r="C81" i="2"/>
  <c r="C80" i="2"/>
  <c r="C77" i="2"/>
  <c r="C76" i="2" s="1"/>
  <c r="C70" i="2"/>
  <c r="C60" i="2"/>
  <c r="C53" i="2"/>
  <c r="C48" i="2"/>
  <c r="C47" i="2"/>
  <c r="C39" i="2"/>
  <c r="C38" i="2" s="1"/>
  <c r="C37" i="2" s="1"/>
  <c r="C36" i="2" s="1"/>
  <c r="F30" i="2"/>
  <c r="C27" i="2"/>
  <c r="C24" i="2" s="1"/>
  <c r="F24" i="2" s="1"/>
  <c r="F18" i="2"/>
  <c r="C10" i="2"/>
  <c r="F10" i="2" s="1"/>
  <c r="F8" i="2"/>
  <c r="E12" i="1"/>
  <c r="E14" i="1"/>
  <c r="E15" i="1"/>
  <c r="E16" i="1"/>
  <c r="E17" i="1"/>
  <c r="E11" i="1"/>
  <c r="B14" i="1"/>
  <c r="C9" i="2" l="1"/>
  <c r="F9" i="2" s="1"/>
  <c r="F21" i="2"/>
</calcChain>
</file>

<file path=xl/sharedStrings.xml><?xml version="1.0" encoding="utf-8"?>
<sst xmlns="http://schemas.openxmlformats.org/spreadsheetml/2006/main" count="590" uniqueCount="287">
  <si>
    <t>1. OPĆI DIO</t>
  </si>
  <si>
    <t>1.1. SAŽETAK RAČUNA PRIHODA I RASHODA I RAČUNA FINANCIRANJA</t>
  </si>
  <si>
    <t>A) SAŽETAK RAČUNA PRIHODA I RASHODA</t>
  </si>
  <si>
    <t>Brojčana oznaka i naziv</t>
  </si>
  <si>
    <t>Ostvarenje / izvršenje
31.12.2024.</t>
  </si>
  <si>
    <t>Rebalans za 2025. godinu</t>
  </si>
  <si>
    <t>Ostvarenje / izvršenje
31.12.2025.</t>
  </si>
  <si>
    <t>Indeks
 4 / 2</t>
  </si>
  <si>
    <t>Indeks
 4 / 3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</si>
  <si>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</si>
  <si>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</si>
  <si>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</si>
  <si>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</si>
  <si>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</si>
  <si>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</si>
  <si>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</si>
  <si>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</si>
  <si>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Indeks
4 / 2</t>
  </si>
  <si>
    <t>8 PRIMICI OD FINANCIJSKE IMOVINE I ZADUŽIVANJA</t>
  </si>
  <si>
    <t>5 IZDACI ZA FINANCIJSKU IMOVINU I OTPLATE ZAJMOVA</t>
  </si>
  <si>
    <t>NETO FINANCIRANJE</t>
  </si>
  <si>
    <t>C) PRENESENI VIŠAK ILI PRENESENI MANJAK</t>
  </si>
  <si>
    <t>92 UKUPAN DONOS VIŠKA / MANJKA IZ PRETHODNIH GODINA*</t>
  </si>
  <si>
    <t>92 VIŠAK / MANJAK IZ PRETHODNIH GODINA KOJI ĆE SE RASPOREDITI / POKRITI</t>
  </si>
  <si>
    <t>VIŠAK / MANJAK + NETO FINANCIRANJE + PRENESENI REZULTAT</t>
  </si>
  <si>
    <t xml:space="preserve">Napomena:
* Redak UKUPAN DONOS VIŠKA / MANJKA IZ PRETHODNIH GODINA služi kao informacija i ne uzima se u obzir kod uravnoteženja proračuna, već se proračun uravnotežuje retkom VIŠAK / MANJAK IZ PRETHODNIH GODINA KOJI ĆE SE POKRITI / RASPOREDITI.
</t>
  </si>
  <si>
    <t>1.2. RAČUN PRIHODA I RASHODA</t>
  </si>
  <si>
    <t xml:space="preserve">1.2.1. IZVJEŠTAJ O PRIHODIMA I RASHODIMA PREMA EKONOMSKOJ KLASIFIKACIJI </t>
  </si>
  <si>
    <t>Ostvarenje / izvršenje 
31.12.2024.</t>
  </si>
  <si>
    <t>Ostvarenje / izvršenje 
31.12.2025.</t>
  </si>
  <si>
    <t>UKUPNO PRIHODI</t>
  </si>
  <si>
    <t>6</t>
  </si>
  <si>
    <t>Prihodi poslovanja</t>
  </si>
  <si>
    <t>63</t>
  </si>
  <si>
    <t>Pomoći iz inozemstva i od subjekata unutar općeg proračuna</t>
  </si>
  <si>
    <t>634</t>
  </si>
  <si>
    <t>Pomoći od izvanproračunskih korisnika</t>
  </si>
  <si>
    <t>6341</t>
  </si>
  <si>
    <t>Tekuće pomoći od izvanproračunskih korisnika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</si>
  <si>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</si>
  <si>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</si>
  <si>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</si>
  <si>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</si>
  <si>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</si>
  <si>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</si>
  <si>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</si>
  <si>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temeljem prijenosa EU sredstava</t>
  </si>
  <si>
    <t>6381</t>
  </si>
  <si>
    <t>Tekuć pomoći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</si>
  <si>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</si>
  <si>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</si>
  <si>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</si>
  <si>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</si>
  <si>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</si>
  <si>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</si>
  <si>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</si>
  <si>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</si>
  <si>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</si>
  <si>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</si>
  <si>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</si>
  <si>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 xml:space="preserve">Ostali nespomenuti prihodi 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</si>
  <si>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</si>
  <si>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</si>
  <si>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</si>
  <si>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</si>
  <si>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6614</t>
  </si>
  <si>
    <t>Prihodi od prodaje proizvoda i robe</t>
  </si>
  <si>
    <t>663</t>
  </si>
  <si>
    <t>Donacije od pravnih i fizičkih osoba izvan općeg proračuna te povrat donacija i kapitalnih pomoći po protestiranim jamstvima</t>
  </si>
  <si>
    <t>6631</t>
  </si>
  <si>
    <t>Tekuće donacije</t>
  </si>
  <si>
    <t>6632</t>
  </si>
  <si>
    <t>Kapitalne donacije</t>
  </si>
  <si>
    <t>67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</si>
  <si>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</si>
  <si>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</si>
  <si>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</si>
  <si>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</si>
  <si>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</si>
  <si>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</si>
  <si>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</si>
  <si>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UKUPNO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</si>
  <si>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</si>
  <si>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</si>
  <si>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</si>
  <si>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</si>
  <si>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</si>
  <si>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</si>
  <si>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</si>
  <si>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</si>
  <si>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</si>
  <si>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</si>
  <si>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</si>
  <si>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</si>
  <si>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</si>
  <si>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</si>
  <si>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</si>
  <si>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</si>
  <si>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</si>
  <si>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</si>
  <si>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</si>
  <si>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</si>
  <si>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</si>
  <si>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</si>
  <si>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</si>
  <si>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</si>
  <si>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</si>
  <si>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</si>
  <si>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</si>
  <si>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</si>
  <si>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</si>
  <si>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</si>
  <si>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</si>
  <si>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</si>
  <si>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</si>
  <si>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</si>
  <si>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</si>
  <si>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</si>
  <si>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</si>
  <si>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</si>
  <si>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</si>
  <si>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</si>
  <si>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</si>
  <si>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</si>
  <si>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</si>
  <si>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</si>
  <si>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</si>
  <si>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</t>
  </si>
  <si>
    <t>Rashodi za usluge</t>
  </si>
  <si>
    <t>3231</t>
  </si>
  <si>
    <t>Usluge telefona, interneta,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</si>
  <si>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</si>
  <si>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</si>
  <si>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</si>
  <si>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</si>
  <si>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</si>
  <si>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</si>
  <si>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</si>
  <si>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</si>
  <si>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</si>
  <si>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</si>
  <si>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</si>
  <si>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</si>
  <si>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</si>
  <si>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</si>
  <si>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</si>
  <si>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</si>
  <si>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</si>
  <si>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</si>
  <si>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</si>
  <si>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</si>
  <si>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</si>
  <si>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</si>
  <si>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</si>
  <si>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</si>
  <si>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</si>
  <si>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</si>
  <si>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</si>
  <si>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</si>
  <si>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</si>
  <si>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</si>
  <si>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</si>
  <si>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</si>
  <si>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</si>
  <si>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</si>
  <si>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</si>
  <si>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</si>
  <si>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</si>
  <si>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</si>
  <si>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</si>
  <si>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</si>
  <si>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</si>
  <si>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</si>
  <si>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</si>
  <si>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</si>
  <si>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Rashodi za donacije, kazne, naknade šteta i kapitalne pomoći</t>
  </si>
  <si>
    <t>381</t>
  </si>
  <si>
    <t>3811</t>
  </si>
  <si>
    <t>Tekuće donacije u novcu</t>
  </si>
  <si>
    <t>4</t>
  </si>
  <si>
    <t>Rashodi za nabavu nefinancijske imovine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</si>
  <si>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</si>
  <si>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</si>
  <si>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</si>
  <si>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</si>
  <si>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</si>
  <si>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</si>
  <si>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</si>
  <si>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</si>
  <si>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</si>
  <si>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</si>
  <si>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</si>
  <si>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</si>
  <si>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4227</t>
  </si>
  <si>
    <t>Uređaji, strojevi i oprema za ostale namjene</t>
  </si>
  <si>
    <t>424</t>
  </si>
  <si>
    <t>Knjige, umjetnička djela i ostale izložbene vrijednosti</t>
  </si>
  <si>
    <t>4241</t>
  </si>
  <si>
    <t>Knjige</t>
  </si>
  <si>
    <t>1.2.2. IZVJEŠTAJ O PRIHODIMA I RASHODIMA PREMA IZVORIMA FINANCIRANJA</t>
  </si>
  <si>
    <t xml:space="preserve"> </t>
  </si>
  <si>
    <t>Ostvarenje / izvršenje 31.12.2024.</t>
  </si>
  <si>
    <t>Plan za 2025. godinu</t>
  </si>
  <si>
    <t>Ostvarenje / izvršenje 31.12.2025.</t>
  </si>
  <si>
    <t>Indeks 
4 / 2</t>
  </si>
  <si>
    <t>1</t>
  </si>
  <si>
    <t>OPĆI PRIHODI I PRIMICI</t>
  </si>
  <si>
    <t>11</t>
  </si>
  <si>
    <t>PRIHODI ZA POSEBNE NAMJENE</t>
  </si>
  <si>
    <t>43</t>
  </si>
  <si>
    <t>44</t>
  </si>
  <si>
    <t>DECENTRALIZIRANA SREDSTVA</t>
  </si>
  <si>
    <t>5</t>
  </si>
  <si>
    <t>POMOĆI</t>
  </si>
  <si>
    <t>51</t>
  </si>
  <si>
    <t>POMOĆI EU</t>
  </si>
  <si>
    <t>52</t>
  </si>
  <si>
    <t>OSTALE POMOĆI</t>
  </si>
  <si>
    <t>DONACIJE</t>
  </si>
  <si>
    <t>61</t>
  </si>
  <si>
    <t>TEKUĆE DONACIJE</t>
  </si>
  <si>
    <t>Izvršenje 
31.12.2024.</t>
  </si>
  <si>
    <t>Izvršenje 31.12.2025.</t>
  </si>
  <si>
    <t>Indeks
4 / 3</t>
  </si>
  <si>
    <t>09 Obrazovanje</t>
  </si>
  <si>
    <t>091 Predškolsko i osnovno obrazovanje</t>
  </si>
  <si>
    <t>096 Dodatne usluge u obrazovanju</t>
  </si>
  <si>
    <t>098 Usluge obrazovanja koje nisu drugdje svrstane</t>
  </si>
  <si>
    <t>1.3.1. IZVJEŠTAJ RAČUNA FINANCIRANJA PREMA EKONOMSKOJ KLASIFIKACIJI</t>
  </si>
  <si>
    <t>1.3.2. IZVJEŠTAJ RAČUNA FINANCIRANJA PREMA IZVORIMA FINANCIRANJA</t>
  </si>
  <si>
    <t>2. POSEBNI DIO
2.1. IZVJEŠTAJ PO PROGRAMSKOJ KLASIFIKACIJI</t>
  </si>
  <si>
    <t>Indeks 
3 / 2</t>
  </si>
  <si>
    <t xml:space="preserve">UKUPNO : </t>
  </si>
  <si>
    <t>GLAVA    50001</t>
  </si>
  <si>
    <t>ODSJEK ZA OBRAZOVANJE I KULTURU</t>
  </si>
  <si>
    <t>Izvor financiranja   1</t>
  </si>
  <si>
    <t>Izvor financiranja   4</t>
  </si>
  <si>
    <t>Izvor financiranja   5</t>
  </si>
  <si>
    <t>PROGRAM    1013</t>
  </si>
  <si>
    <t>ŠKOLSTVO</t>
  </si>
  <si>
    <t>Aktivnost A101301</t>
  </si>
  <si>
    <t>OSNOVNO ŠKOLSTVO - DECENTRALIZIRANA SREDSTVA</t>
  </si>
  <si>
    <t>Izvor financiranja   44</t>
  </si>
  <si>
    <t>Aktivnost A101304</t>
  </si>
  <si>
    <t>NATJECANJA UČENIKA</t>
  </si>
  <si>
    <t>Izvor financiranja   11</t>
  </si>
  <si>
    <t>Ostale usluge(film i izrada fotografija)</t>
  </si>
  <si>
    <t>Aktivnost A101305</t>
  </si>
  <si>
    <t>KAPITALNI IZDACI ZA OSNOVNE ŠKOLE - DECENTRALIZIRANA SREDSTVA</t>
  </si>
  <si>
    <t>Aktivnost A101343</t>
  </si>
  <si>
    <t>UVOĐENJE GRAĐANSKOG ODGOJA U OSNOVNIM ŠKOLAMA</t>
  </si>
  <si>
    <t>PROGRAM    1001</t>
  </si>
  <si>
    <t>TEKUĆI IZDACI - OBRAZOVANJE, KULTURA I SPORT</t>
  </si>
  <si>
    <t>Tekući projekt T100117</t>
  </si>
  <si>
    <t>PROJEKT "ŠKOLE JEDNAKIH MOGUĆNOSTI"</t>
  </si>
  <si>
    <t>Izvor financiranja   51</t>
  </si>
  <si>
    <t>GLAVA    50003</t>
  </si>
  <si>
    <t>OSTALI IZDACI ZA OSNOVNE ŠKOLE</t>
  </si>
  <si>
    <t>Izvor financiranja   6</t>
  </si>
  <si>
    <t>Aktivnost A101314</t>
  </si>
  <si>
    <t>OSTALI IZDACI ZA OSNOVNE ŠKOLE (IZVOR FINANCIRANJA VLASTITI I OSTALI PRIHODI)</t>
  </si>
  <si>
    <t>Izvor financiranja   43</t>
  </si>
  <si>
    <t>Reprezentacije</t>
  </si>
  <si>
    <t>Izvor financiranja   52</t>
  </si>
  <si>
    <t>Izvor financiranja   61</t>
  </si>
  <si>
    <t>PRENESENI VIŠAK ILI PRENESENI MANJAK</t>
  </si>
  <si>
    <t>9</t>
  </si>
  <si>
    <t>Vlastiti izvori</t>
  </si>
  <si>
    <t>92</t>
  </si>
  <si>
    <t>Rezultat poslovanja</t>
  </si>
  <si>
    <t>922</t>
  </si>
  <si>
    <t>Rezultat - višak/manjak</t>
  </si>
  <si>
    <t>9221</t>
  </si>
  <si>
    <t>Višak prihoda i primitaka</t>
  </si>
  <si>
    <t>9222</t>
  </si>
  <si>
    <t>Manjak prihoda i primitaka</t>
  </si>
  <si>
    <t xml:space="preserve">Ukupno </t>
  </si>
  <si>
    <t>2. POSEBNI DIO</t>
  </si>
  <si>
    <t>2.1. IZVJEŠTAJ PO ORGANIZACIJSKOJ KLASIFIKACIJI</t>
  </si>
  <si>
    <t>Indeks
3 / 2</t>
  </si>
  <si>
    <t>RAZDJEL    500</t>
  </si>
  <si>
    <t>UPRAVNI ODJEL ZA OBRAZOVANJE, KULTURU I SPORT</t>
  </si>
  <si>
    <t>GODIŠNJI IZVJEŠTAJ O IZVRŠENJU FINANCIJSKOG PLANA ZA 2025. GODINU
 OŠ VLADIMIRA NAZORA PRIBISLAVEC</t>
  </si>
  <si>
    <t>RASHODI PREMA FUNKCIJSKOJ KLASIFIKACIJI</t>
  </si>
  <si>
    <t>Predsjednik ŠO: Goran Pleh, prof.</t>
  </si>
  <si>
    <t>Ravnatelj:Bruno Matotek, mag.theol.</t>
  </si>
  <si>
    <t>Pribislavec, 2.02.2026.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</si>
</sst>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2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charset val="238"/>
    </font>
    <font>
      <sz val="8"/>
      <color theme="1" tint="4.9989318521683403E-2"/>
      <name val="Arial"/>
      <family val="2"/>
      <charset val="238"/>
    </font>
    <font>
      <b/>
      <sz val="8"/>
      <color theme="1" tint="4.9989318521683403E-2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theme="1" tint="0.1499984740745262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1" xfId="0" applyNumberFormat="1" applyFont="1" applyBorder="1" applyAlignment="1">
      <alignment horizontal="center" vertical="center" wrapText="1" shrinkToFit="1" readingOrder="1"/>
    </xf>
    <xf numFmtId="49" fontId="3" fillId="0" borderId="1" xfId="0" applyNumberFormat="1" applyFont="1" applyBorder="1" applyAlignment="1">
      <alignment horizontal="center" vertical="center" wrapText="1" shrinkToFit="1" readingOrder="1"/>
    </xf>
    <xf numFmtId="0" fontId="3" fillId="0" borderId="3" xfId="0" applyNumberFormat="1" applyFont="1" applyBorder="1" applyAlignment="1">
      <alignment horizontal="center" vertical="center" wrapText="1" shrinkToFit="1" readingOrder="1"/>
    </xf>
    <xf numFmtId="0" fontId="3" fillId="2" borderId="3" xfId="0" applyNumberFormat="1" applyFont="1" applyFill="1" applyBorder="1" applyAlignment="1">
      <alignment horizontal="left" vertical="center" wrapText="1" shrinkToFit="1" readingOrder="1"/>
    </xf>
    <xf numFmtId="4" fontId="3" fillId="2" borderId="3" xfId="0" applyNumberFormat="1" applyFont="1" applyFill="1" applyBorder="1" applyAlignment="1">
      <alignment horizontal="right" vertical="center" wrapText="1" shrinkToFit="1" readingOrder="1"/>
    </xf>
    <xf numFmtId="0" fontId="4" fillId="0" borderId="3" xfId="0" applyNumberFormat="1" applyFont="1" applyBorder="1" applyAlignment="1">
      <alignment horizontal="left" vertical="center" wrapText="1" shrinkToFit="1" readingOrder="1"/>
    </xf>
    <xf numFmtId="4" fontId="4" fillId="0" borderId="3" xfId="0" applyNumberFormat="1" applyFont="1" applyBorder="1" applyAlignment="1">
      <alignment horizontal="right" vertical="center" wrapText="1" shrinkToFit="1" readingOrder="1"/>
    </xf>
    <xf numFmtId="0" fontId="4" fillId="3" borderId="3" xfId="0" applyNumberFormat="1" applyFont="1" applyFill="1" applyBorder="1" applyAlignment="1">
      <alignment horizontal="left" vertical="center" wrapText="1" shrinkToFit="1" readingOrder="1"/>
    </xf>
    <xf numFmtId="4" fontId="4" fillId="3" borderId="3" xfId="0" applyNumberFormat="1" applyFont="1" applyFill="1" applyBorder="1" applyAlignment="1">
      <alignment horizontal="right" vertical="center" wrapText="1" shrinkToFit="1" readingOrder="1"/>
    </xf>
    <xf numFmtId="0" fontId="3" fillId="0" borderId="1" xfId="0" applyNumberFormat="1" applyFont="1" applyBorder="1" applyAlignment="1">
      <alignment horizontal="left" vertical="center" wrapText="1" shrinkToFit="1" readingOrder="1"/>
    </xf>
    <xf numFmtId="4" fontId="3" fillId="0" borderId="1" xfId="0" applyNumberFormat="1" applyFont="1" applyBorder="1" applyAlignment="1">
      <alignment horizontal="right" vertical="center" wrapText="1" shrinkToFit="1" readingOrder="1"/>
    </xf>
    <xf numFmtId="49" fontId="7" fillId="2" borderId="2" xfId="0" applyNumberFormat="1" applyFont="1" applyFill="1" applyBorder="1" applyAlignment="1">
      <alignment horizontal="center" vertical="center" wrapText="1" shrinkToFit="1" readingOrder="1"/>
    </xf>
    <xf numFmtId="0" fontId="7" fillId="2" borderId="2" xfId="0" applyFont="1" applyFill="1" applyBorder="1" applyAlignment="1">
      <alignment horizontal="center" vertical="center" wrapText="1" shrinkToFit="1" readingOrder="1"/>
    </xf>
    <xf numFmtId="0" fontId="8" fillId="0" borderId="4" xfId="0" applyFont="1" applyBorder="1" applyAlignment="1">
      <alignment horizontal="center" vertical="center" wrapText="1" shrinkToFit="1" readingOrder="1"/>
    </xf>
    <xf numFmtId="0" fontId="7" fillId="0" borderId="1" xfId="0" applyFont="1" applyBorder="1" applyAlignment="1">
      <alignment horizontal="left" vertical="center" wrapText="1" shrinkToFit="1" readingOrder="1"/>
    </xf>
    <xf numFmtId="49" fontId="7" fillId="0" borderId="2" xfId="0" applyNumberFormat="1" applyFont="1" applyBorder="1" applyAlignment="1">
      <alignment horizontal="left" vertical="center" wrapText="1" shrinkToFit="1" readingOrder="1"/>
    </xf>
    <xf numFmtId="4" fontId="7" fillId="0" borderId="2" xfId="0" applyNumberFormat="1" applyFont="1" applyBorder="1" applyAlignment="1">
      <alignment horizontal="right" vertical="center" wrapText="1" shrinkToFit="1" readingOrder="1"/>
    </xf>
    <xf numFmtId="164" fontId="7" fillId="0" borderId="2" xfId="0" applyNumberFormat="1" applyFont="1" applyBorder="1" applyAlignment="1">
      <alignment horizontal="right" vertical="center" wrapText="1" shrinkToFit="1" readingOrder="1"/>
    </xf>
    <xf numFmtId="0" fontId="7" fillId="0" borderId="2" xfId="0" applyFont="1" applyBorder="1" applyAlignment="1">
      <alignment horizontal="right" vertical="center" wrapText="1" shrinkToFit="1" readingOrder="1"/>
    </xf>
    <xf numFmtId="49" fontId="7" fillId="0" borderId="1" xfId="0" applyNumberFormat="1" applyFont="1" applyBorder="1" applyAlignment="1">
      <alignment horizontal="left" vertical="center" wrapText="1" shrinkToFit="1" readingOrder="1"/>
    </xf>
    <xf numFmtId="49" fontId="4" fillId="0" borderId="1" xfId="0" applyNumberFormat="1" applyFont="1" applyBorder="1" applyAlignment="1">
      <alignment horizontal="left" vertical="center" wrapText="1" shrinkToFit="1" readingOrder="1"/>
    </xf>
    <xf numFmtId="49" fontId="4" fillId="0" borderId="2" xfId="0" applyNumberFormat="1" applyFont="1" applyBorder="1" applyAlignment="1">
      <alignment horizontal="left" vertical="center" wrapText="1" shrinkToFit="1" readingOrder="1"/>
    </xf>
    <xf numFmtId="4" fontId="4" fillId="0" borderId="2" xfId="0" applyNumberFormat="1" applyFont="1" applyBorder="1" applyAlignment="1">
      <alignment horizontal="right" vertical="center" wrapText="1" shrinkToFit="1" readingOrder="1"/>
    </xf>
    <xf numFmtId="0" fontId="4" fillId="0" borderId="2" xfId="0" applyFont="1" applyBorder="1" applyAlignment="1">
      <alignment horizontal="right" vertical="center" wrapText="1" shrinkToFit="1" readingOrder="1"/>
    </xf>
    <xf numFmtId="49" fontId="9" fillId="0" borderId="1" xfId="0" applyNumberFormat="1" applyFont="1" applyBorder="1" applyAlignment="1">
      <alignment horizontal="left" vertical="center" wrapText="1" shrinkToFit="1" readingOrder="1"/>
    </xf>
    <xf numFmtId="49" fontId="9" fillId="0" borderId="2" xfId="0" applyNumberFormat="1" applyFont="1" applyBorder="1" applyAlignment="1">
      <alignment horizontal="left" vertical="center" wrapText="1" shrinkToFit="1" readingOrder="1"/>
    </xf>
    <xf numFmtId="4" fontId="9" fillId="0" borderId="2" xfId="0" applyNumberFormat="1" applyFont="1" applyBorder="1" applyAlignment="1">
      <alignment horizontal="right" vertical="center" wrapText="1" shrinkToFit="1" readingOrder="1"/>
    </xf>
    <xf numFmtId="0" fontId="9" fillId="0" borderId="2" xfId="0" applyFont="1" applyBorder="1" applyAlignment="1">
      <alignment horizontal="right" vertical="center" wrapText="1" shrinkToFit="1" readingOrder="1"/>
    </xf>
    <xf numFmtId="0" fontId="7" fillId="2" borderId="1" xfId="0" applyFont="1" applyFill="1" applyBorder="1" applyAlignment="1">
      <alignment horizontal="center" vertical="center" wrapText="1" shrinkToFit="1" readingOrder="1"/>
    </xf>
    <xf numFmtId="49" fontId="11" fillId="0" borderId="1" xfId="0" applyNumberFormat="1" applyFont="1" applyBorder="1" applyAlignment="1">
      <alignment horizontal="left" vertical="center" wrapText="1" shrinkToFit="1" readingOrder="1"/>
    </xf>
    <xf numFmtId="49" fontId="11" fillId="0" borderId="2" xfId="0" applyNumberFormat="1" applyFont="1" applyBorder="1" applyAlignment="1">
      <alignment horizontal="left" vertical="center" wrapText="1" shrinkToFit="1" readingOrder="1"/>
    </xf>
    <xf numFmtId="4" fontId="11" fillId="0" borderId="2" xfId="0" applyNumberFormat="1" applyFont="1" applyBorder="1" applyAlignment="1">
      <alignment horizontal="right" vertical="center" wrapText="1" shrinkToFit="1" readingOrder="1"/>
    </xf>
    <xf numFmtId="0" fontId="7" fillId="0" borderId="3" xfId="0" applyFont="1" applyBorder="1" applyAlignment="1">
      <alignment horizontal="center" vertical="center" wrapText="1" shrinkToFit="1" readingOrder="1"/>
    </xf>
    <xf numFmtId="0" fontId="7" fillId="0" borderId="4" xfId="0" applyFont="1" applyBorder="1" applyAlignment="1">
      <alignment horizontal="center" vertical="center" wrapText="1" shrinkToFit="1" readingOrder="1"/>
    </xf>
    <xf numFmtId="0" fontId="7" fillId="0" borderId="3" xfId="0" applyFont="1" applyBorder="1" applyAlignment="1">
      <alignment horizontal="left" vertical="center" wrapText="1" shrinkToFit="1" readingOrder="1"/>
    </xf>
    <xf numFmtId="4" fontId="7" fillId="0" borderId="4" xfId="0" applyNumberFormat="1" applyFont="1" applyBorder="1" applyAlignment="1">
      <alignment horizontal="right" vertical="center" wrapText="1" shrinkToFit="1" readingOrder="1"/>
    </xf>
    <xf numFmtId="49" fontId="7" fillId="0" borderId="3" xfId="0" applyNumberFormat="1" applyFont="1" applyBorder="1" applyAlignment="1">
      <alignment horizontal="left" vertical="center" wrapText="1" shrinkToFit="1" readingOrder="1"/>
    </xf>
    <xf numFmtId="49" fontId="11" fillId="0" borderId="3" xfId="0" applyNumberFormat="1" applyFont="1" applyBorder="1" applyAlignment="1">
      <alignment horizontal="left" vertical="center" wrapText="1" shrinkToFit="1" readingOrder="1"/>
    </xf>
    <xf numFmtId="4" fontId="11" fillId="0" borderId="4" xfId="0" applyNumberFormat="1" applyFont="1" applyBorder="1" applyAlignment="1">
      <alignment horizontal="right" vertical="center" wrapText="1" shrinkToFit="1" readingOrder="1"/>
    </xf>
    <xf numFmtId="0" fontId="7" fillId="0" borderId="4" xfId="0" applyFont="1" applyBorder="1" applyAlignment="1">
      <alignment horizontal="left" vertical="center" wrapText="1" shrinkToFit="1" readingOrder="1"/>
    </xf>
    <xf numFmtId="0" fontId="7" fillId="0" borderId="4" xfId="0" applyFont="1" applyBorder="1" applyAlignment="1">
      <alignment horizontal="right" vertical="center" wrapText="1" shrinkToFit="1" readingOrder="1"/>
    </xf>
    <xf numFmtId="0" fontId="9" fillId="0" borderId="3" xfId="0" applyFont="1" applyBorder="1" applyAlignment="1">
      <alignment horizontal="left" vertical="center" wrapText="1" shrinkToFit="1" readingOrder="1"/>
    </xf>
    <xf numFmtId="0" fontId="9" fillId="0" borderId="4" xfId="0" applyFont="1" applyBorder="1" applyAlignment="1">
      <alignment horizontal="left" vertical="center" wrapText="1" shrinkToFit="1" readingOrder="1"/>
    </xf>
    <xf numFmtId="4" fontId="9" fillId="0" borderId="4" xfId="0" applyNumberFormat="1" applyFont="1" applyBorder="1" applyAlignment="1">
      <alignment horizontal="right" vertical="center" wrapText="1" shrinkToFit="1" readingOrder="1"/>
    </xf>
    <xf numFmtId="0" fontId="9" fillId="0" borderId="4" xfId="0" applyFont="1" applyBorder="1" applyAlignment="1">
      <alignment horizontal="right" vertical="center" wrapText="1" shrinkToFit="1" readingOrder="1"/>
    </xf>
    <xf numFmtId="0" fontId="11" fillId="0" borderId="1" xfId="0" applyFont="1" applyBorder="1" applyAlignment="1">
      <alignment horizontal="left" vertical="center" wrapText="1" shrinkToFit="1" readingOrder="1"/>
    </xf>
    <xf numFmtId="0" fontId="11" fillId="0" borderId="2" xfId="0" applyFont="1" applyBorder="1" applyAlignment="1">
      <alignment horizontal="left" vertical="center" wrapText="1" shrinkToFit="1" readingOrder="1"/>
    </xf>
    <xf numFmtId="0" fontId="9" fillId="0" borderId="1" xfId="0" applyFont="1" applyBorder="1" applyAlignment="1">
      <alignment horizontal="left" vertical="center" wrapText="1" shrinkToFit="1" readingOrder="1"/>
    </xf>
    <xf numFmtId="0" fontId="9" fillId="0" borderId="2" xfId="0" applyFont="1" applyBorder="1" applyAlignment="1">
      <alignment horizontal="left" vertical="center" wrapText="1" shrinkToFit="1" readingOrder="1"/>
    </xf>
    <xf numFmtId="49" fontId="13" fillId="2" borderId="2" xfId="0" applyNumberFormat="1" applyFont="1" applyFill="1" applyBorder="1" applyAlignment="1">
      <alignment horizontal="center" vertical="center" wrapText="1" shrinkToFit="1" readingOrder="1"/>
    </xf>
    <xf numFmtId="0" fontId="13" fillId="0" borderId="2" xfId="0" applyFont="1" applyBorder="1" applyAlignment="1">
      <alignment horizontal="center" vertical="center" wrapText="1" shrinkToFit="1" readingOrder="1"/>
    </xf>
    <xf numFmtId="4" fontId="13" fillId="0" borderId="4" xfId="0" applyNumberFormat="1" applyFont="1" applyBorder="1" applyAlignment="1">
      <alignment horizontal="right" vertical="center" wrapText="1" shrinkToFit="1" readingOrder="1"/>
    </xf>
    <xf numFmtId="49" fontId="13" fillId="0" borderId="4" xfId="0" applyNumberFormat="1" applyFont="1" applyBorder="1" applyAlignment="1">
      <alignment horizontal="left" vertical="center" wrapText="1" shrinkToFit="1" readingOrder="1"/>
    </xf>
    <xf numFmtId="49" fontId="14" fillId="0" borderId="4" xfId="0" applyNumberFormat="1" applyFont="1" applyBorder="1" applyAlignment="1">
      <alignment horizontal="left" vertical="center" wrapText="1" shrinkToFit="1" readingOrder="1"/>
    </xf>
    <xf numFmtId="4" fontId="14" fillId="0" borderId="4" xfId="0" applyNumberFormat="1" applyFont="1" applyBorder="1" applyAlignment="1">
      <alignment horizontal="right" vertical="center" wrapText="1" shrinkToFit="1" readingOrder="1"/>
    </xf>
    <xf numFmtId="49" fontId="15" fillId="0" borderId="4" xfId="0" applyNumberFormat="1" applyFont="1" applyBorder="1" applyAlignment="1">
      <alignment horizontal="left" vertical="center" wrapText="1" shrinkToFit="1" readingOrder="1"/>
    </xf>
    <xf numFmtId="4" fontId="15" fillId="0" borderId="4" xfId="0" applyNumberFormat="1" applyFont="1" applyBorder="1" applyAlignment="1">
      <alignment horizontal="right" vertical="center" wrapText="1" shrinkToFit="1" readingOrder="1"/>
    </xf>
    <xf numFmtId="49" fontId="15" fillId="0" borderId="5" xfId="0" applyNumberFormat="1" applyFont="1" applyBorder="1" applyAlignment="1">
      <alignment horizontal="left" vertical="center" wrapText="1" shrinkToFit="1" readingOrder="1"/>
    </xf>
    <xf numFmtId="4" fontId="15" fillId="0" borderId="5" xfId="0" applyNumberFormat="1" applyFont="1" applyBorder="1" applyAlignment="1">
      <alignment horizontal="right" vertical="center" wrapText="1" shrinkToFit="1" readingOrder="1"/>
    </xf>
    <xf numFmtId="0" fontId="16" fillId="0" borderId="5" xfId="0" applyFont="1" applyBorder="1"/>
    <xf numFmtId="4" fontId="4" fillId="0" borderId="4" xfId="0" applyNumberFormat="1" applyFont="1" applyBorder="1" applyAlignment="1">
      <alignment horizontal="right" vertical="center" wrapText="1" shrinkToFit="1" readingOrder="1"/>
    </xf>
    <xf numFmtId="4" fontId="17" fillId="3" borderId="3" xfId="0" applyNumberFormat="1" applyFont="1" applyFill="1" applyBorder="1" applyAlignment="1">
      <alignment horizontal="right" vertical="center" wrapText="1" shrinkToFit="1" readingOrder="1"/>
    </xf>
    <xf numFmtId="4" fontId="18" fillId="2" borderId="3" xfId="0" applyNumberFormat="1" applyFont="1" applyFill="1" applyBorder="1" applyAlignment="1">
      <alignment horizontal="right" vertical="center" wrapText="1" shrinkToFit="1" readingOrder="1"/>
    </xf>
    <xf numFmtId="4" fontId="18" fillId="0" borderId="1" xfId="0" applyNumberFormat="1" applyFont="1" applyBorder="1" applyAlignment="1">
      <alignment horizontal="right" vertical="center" wrapText="1" shrinkToFit="1" readingOrder="1"/>
    </xf>
    <xf numFmtId="49" fontId="3" fillId="2" borderId="2" xfId="0" applyNumberFormat="1" applyFont="1" applyFill="1" applyBorder="1" applyAlignment="1">
      <alignment horizontal="center" vertical="center" wrapText="1" shrinkToFit="1" readingOrder="1"/>
    </xf>
    <xf numFmtId="49" fontId="3" fillId="0" borderId="3" xfId="0" applyNumberFormat="1" applyFont="1" applyBorder="1" applyAlignment="1">
      <alignment horizontal="left" vertical="center" wrapText="1" shrinkToFit="1" readingOrder="1"/>
    </xf>
    <xf numFmtId="49" fontId="3" fillId="0" borderId="4" xfId="0" applyNumberFormat="1" applyFont="1" applyBorder="1" applyAlignment="1">
      <alignment horizontal="left" vertical="center" wrapText="1" shrinkToFit="1" readingOrder="1"/>
    </xf>
    <xf numFmtId="4" fontId="3" fillId="0" borderId="4" xfId="0" applyNumberFormat="1" applyFont="1" applyBorder="1" applyAlignment="1">
      <alignment horizontal="right" vertical="center" wrapText="1" shrinkToFit="1" readingOrder="1"/>
    </xf>
    <xf numFmtId="0" fontId="3" fillId="0" borderId="4" xfId="0" applyFont="1" applyBorder="1" applyAlignment="1">
      <alignment horizontal="right" vertical="center" wrapText="1" shrinkToFit="1" readingOrder="1"/>
    </xf>
    <xf numFmtId="49" fontId="4" fillId="0" borderId="3" xfId="0" applyNumberFormat="1" applyFont="1" applyBorder="1" applyAlignment="1">
      <alignment horizontal="left" vertical="center" wrapText="1" shrinkToFit="1" readingOrder="1"/>
    </xf>
    <xf numFmtId="49" fontId="4" fillId="0" borderId="4" xfId="0" applyNumberFormat="1" applyFont="1" applyBorder="1" applyAlignment="1">
      <alignment horizontal="left" vertical="center" wrapText="1" shrinkToFit="1" readingOrder="1"/>
    </xf>
    <xf numFmtId="0" fontId="4" fillId="0" borderId="4" xfId="0" applyFont="1" applyBorder="1" applyAlignment="1">
      <alignment horizontal="right" vertical="center" wrapText="1" shrinkToFit="1" readingOrder="1"/>
    </xf>
    <xf numFmtId="4" fontId="19" fillId="0" borderId="4" xfId="0" applyNumberFormat="1" applyFont="1" applyBorder="1" applyAlignment="1">
      <alignment horizontal="right" vertical="center" wrapText="1" shrinkToFit="1" readingOrder="1"/>
    </xf>
    <xf numFmtId="164" fontId="4" fillId="0" borderId="4" xfId="0" applyNumberFormat="1" applyFont="1" applyBorder="1" applyAlignment="1">
      <alignment horizontal="right" vertical="center" wrapText="1" shrinkToFit="1" readingOrder="1"/>
    </xf>
    <xf numFmtId="164" fontId="3" fillId="0" borderId="4" xfId="0" applyNumberFormat="1" applyFont="1" applyBorder="1" applyAlignment="1">
      <alignment horizontal="right" vertical="center" wrapText="1" shrinkToFit="1" readingOrder="1"/>
    </xf>
    <xf numFmtId="4" fontId="0" fillId="0" borderId="0" xfId="0" applyNumberFormat="1"/>
    <xf numFmtId="4" fontId="20" fillId="0" borderId="2" xfId="0" applyNumberFormat="1" applyFont="1" applyBorder="1" applyAlignment="1">
      <alignment horizontal="right" vertical="center" wrapText="1" shrinkToFit="1" readingOrder="1"/>
    </xf>
    <xf numFmtId="4" fontId="3" fillId="0" borderId="2" xfId="0" applyNumberFormat="1" applyFont="1" applyBorder="1" applyAlignment="1">
      <alignment horizontal="right" vertical="center" wrapText="1" shrinkToFit="1" readingOrder="1"/>
    </xf>
    <xf numFmtId="164" fontId="9" fillId="0" borderId="2" xfId="0" applyNumberFormat="1" applyFont="1" applyBorder="1" applyAlignment="1">
      <alignment horizontal="right" vertical="center" wrapText="1" shrinkToFit="1" readingOrder="1"/>
    </xf>
    <xf numFmtId="49" fontId="1" fillId="0" borderId="0" xfId="0" applyNumberFormat="1" applyFont="1" applyAlignment="1">
      <alignment horizontal="center" vertical="top" wrapText="1" shrinkToFit="1" readingOrder="1"/>
    </xf>
    <xf numFmtId="0" fontId="1" fillId="0" borderId="0" xfId="0" applyNumberFormat="1" applyFont="1" applyAlignment="1">
      <alignment horizontal="center" vertical="top" wrapText="1" shrinkToFit="1" readingOrder="1"/>
    </xf>
    <xf numFmtId="0" fontId="2" fillId="0" borderId="0" xfId="0" applyNumberFormat="1" applyFont="1" applyAlignment="1">
      <alignment horizontal="center" vertical="top" wrapText="1" shrinkToFit="1" readingOrder="1"/>
    </xf>
    <xf numFmtId="0" fontId="3" fillId="0" borderId="2" xfId="0" applyNumberFormat="1" applyFont="1" applyBorder="1" applyAlignment="1">
      <alignment horizontal="center" vertical="center" wrapText="1" shrinkToFit="1" readingOrder="1"/>
    </xf>
    <xf numFmtId="0" fontId="3" fillId="0" borderId="4" xfId="0" applyNumberFormat="1" applyFont="1" applyBorder="1" applyAlignment="1">
      <alignment horizontal="center" vertical="center" wrapText="1" shrinkToFit="1" readingOrder="1"/>
    </xf>
    <xf numFmtId="4" fontId="3" fillId="2" borderId="4" xfId="0" applyNumberFormat="1" applyFont="1" applyFill="1" applyBorder="1" applyAlignment="1">
      <alignment horizontal="right" vertical="center" wrapText="1" shrinkToFit="1" readingOrder="1"/>
    </xf>
    <xf numFmtId="4" fontId="4" fillId="0" borderId="4" xfId="0" applyNumberFormat="1" applyFont="1" applyBorder="1" applyAlignment="1">
      <alignment horizontal="right" vertical="center" wrapText="1" shrinkToFit="1" readingOrder="1"/>
    </xf>
    <xf numFmtId="0" fontId="3" fillId="0" borderId="0" xfId="0" applyNumberFormat="1" applyFont="1" applyAlignment="1">
      <alignment horizontal="left" vertical="top" wrapText="1" shrinkToFit="1" readingOrder="1"/>
    </xf>
    <xf numFmtId="4" fontId="4" fillId="3" borderId="4" xfId="0" applyNumberFormat="1" applyFont="1" applyFill="1" applyBorder="1" applyAlignment="1">
      <alignment horizontal="right" vertical="center" wrapText="1" shrinkToFit="1" readingOrder="1"/>
    </xf>
    <xf numFmtId="0" fontId="3" fillId="0" borderId="2" xfId="0" applyNumberFormat="1" applyFont="1" applyBorder="1" applyAlignment="1">
      <alignment horizontal="right" vertical="center" wrapText="1" shrinkToFit="1" readingOrder="1"/>
    </xf>
    <xf numFmtId="0" fontId="8" fillId="0" borderId="3" xfId="0" applyFont="1" applyBorder="1" applyAlignment="1">
      <alignment horizontal="center" vertical="center" wrapText="1" shrinkToFit="1" readingOrder="1"/>
    </xf>
    <xf numFmtId="0" fontId="5" fillId="0" borderId="0" xfId="0" applyFont="1" applyAlignment="1">
      <alignment horizontal="center" vertical="top" wrapText="1" shrinkToFit="1" readingOrder="1"/>
    </xf>
    <xf numFmtId="0" fontId="6" fillId="0" borderId="0" xfId="0" applyFont="1" applyAlignment="1">
      <alignment horizontal="center" vertical="top" wrapText="1" shrinkToFit="1" readingOrder="1"/>
    </xf>
    <xf numFmtId="0" fontId="7" fillId="2" borderId="1" xfId="0" applyFont="1" applyFill="1" applyBorder="1" applyAlignment="1">
      <alignment horizontal="center" vertical="center" wrapText="1" shrinkToFit="1" readingOrder="1"/>
    </xf>
    <xf numFmtId="49" fontId="10" fillId="0" borderId="0" xfId="0" applyNumberFormat="1" applyFont="1" applyAlignment="1">
      <alignment horizontal="center" vertical="top" wrapText="1" shrinkToFit="1" readingOrder="1"/>
    </xf>
    <xf numFmtId="0" fontId="6" fillId="0" borderId="0" xfId="0" applyFont="1" applyAlignment="1">
      <alignment horizontal="center" vertical="center" wrapText="1" shrinkToFit="1" readingOrder="1"/>
    </xf>
    <xf numFmtId="49" fontId="2" fillId="0" borderId="0" xfId="0" applyNumberFormat="1" applyFont="1" applyAlignment="1">
      <alignment horizontal="center" vertical="top" wrapText="1" shrinkToFit="1" readingOrder="1"/>
    </xf>
    <xf numFmtId="0" fontId="3" fillId="0" borderId="1" xfId="0" applyFont="1" applyBorder="1" applyAlignment="1">
      <alignment horizontal="left" vertical="center" wrapText="1" shrinkToFit="1" readingOrder="1"/>
    </xf>
    <xf numFmtId="0" fontId="2" fillId="0" borderId="0" xfId="0" applyFont="1" applyAlignment="1">
      <alignment horizontal="center" vertical="center" wrapText="1" shrinkToFit="1" readingOrder="1"/>
    </xf>
    <xf numFmtId="0" fontId="3" fillId="2" borderId="1" xfId="0" applyFont="1" applyFill="1" applyBorder="1" applyAlignment="1">
      <alignment horizontal="center" vertical="center" wrapText="1" shrinkToFit="1" readingOrder="1"/>
    </xf>
    <xf numFmtId="0" fontId="5" fillId="0" borderId="0" xfId="0" applyFont="1" applyAlignment="1">
      <alignment horizontal="center" vertical="center" wrapText="1" shrinkToFit="1" readingOrder="1"/>
    </xf>
    <xf numFmtId="49" fontId="15" fillId="0" borderId="3" xfId="0" applyNumberFormat="1" applyFont="1" applyBorder="1" applyAlignment="1">
      <alignment horizontal="left" vertical="center" wrapText="1" shrinkToFit="1" readingOrder="1"/>
    </xf>
    <xf numFmtId="49" fontId="14" fillId="0" borderId="3" xfId="0" applyNumberFormat="1" applyFont="1" applyBorder="1" applyAlignment="1">
      <alignment horizontal="left" vertical="center" wrapText="1" shrinkToFit="1" readingOrder="1"/>
    </xf>
    <xf numFmtId="49" fontId="15" fillId="0" borderId="8" xfId="0" applyNumberFormat="1" applyFont="1" applyBorder="1" applyAlignment="1">
      <alignment horizontal="left" vertical="center" wrapText="1" shrinkToFit="1" readingOrder="1"/>
    </xf>
    <xf numFmtId="49" fontId="15" fillId="0" borderId="2" xfId="0" applyNumberFormat="1" applyFont="1" applyBorder="1" applyAlignment="1">
      <alignment horizontal="left" vertical="center" wrapText="1" shrinkToFit="1" readingOrder="1"/>
    </xf>
    <xf numFmtId="49" fontId="13" fillId="0" borderId="3" xfId="0" applyNumberFormat="1" applyFont="1" applyBorder="1" applyAlignment="1">
      <alignment horizontal="left" vertical="center" wrapText="1" shrinkToFit="1" readingOrder="1"/>
    </xf>
    <xf numFmtId="49" fontId="15" fillId="0" borderId="5" xfId="0" applyNumberFormat="1" applyFont="1" applyBorder="1" applyAlignment="1">
      <alignment horizontal="left" vertical="center" wrapText="1" shrinkToFit="1" readingOrder="1"/>
    </xf>
    <xf numFmtId="0" fontId="16" fillId="0" borderId="6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49" fontId="12" fillId="0" borderId="0" xfId="0" applyNumberFormat="1" applyFont="1" applyAlignment="1">
      <alignment horizontal="center" vertical="top" wrapText="1" shrinkToFit="1" readingOrder="1"/>
    </xf>
    <xf numFmtId="0" fontId="13" fillId="2" borderId="1" xfId="0" applyFont="1" applyFill="1" applyBorder="1" applyAlignment="1">
      <alignment horizontal="center" vertical="center" wrapText="1" shrinkToFit="1" readingOrder="1"/>
    </xf>
    <xf numFmtId="0" fontId="13" fillId="0" borderId="1" xfId="0" applyFont="1" applyBorder="1" applyAlignment="1">
      <alignment horizontal="center" vertical="center" wrapText="1" shrinkToFit="1" readingOrder="1"/>
    </xf>
    <xf numFmtId="49" fontId="13" fillId="0" borderId="3" xfId="0" applyNumberFormat="1" applyFont="1" applyBorder="1" applyAlignment="1">
      <alignment horizontal="right" vertical="center" wrapText="1" shrinkToFit="1" readingOrder="1"/>
    </xf>
    <xf numFmtId="0" fontId="12" fillId="0" borderId="0" xfId="0" applyFont="1" applyAlignment="1">
      <alignment horizontal="center" vertical="top" wrapText="1" shrinkToFit="1" readingOrder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39"/>
  <sheetViews>
    <sheetView showGridLines="0" topLeftCell="A34" workbookViewId="0">
      <selection activeCell="A37" sqref="A37"/>
    </sheetView>
  </sheetViews>
  <sheetFormatPr defaultRowHeight="15" x14ac:dyDescent="0.25"/>
  <cols>
    <col min="1" max="1" width="37" customWidth="1"/>
    <col min="2" max="3" width="14.140625" customWidth="1"/>
    <col min="4" max="4" width="14" customWidth="1"/>
    <col min="5" max="5" width="8.140625" customWidth="1"/>
    <col min="6" max="6" width="4.85546875" customWidth="1"/>
    <col min="7" max="7" width="3.140625" customWidth="1"/>
    <col min="8" max="8" width="0.140625" customWidth="1"/>
  </cols>
  <sheetData>
    <row r="1" spans="1:8" ht="38.25" customHeight="1" x14ac:dyDescent="0.25">
      <c r="A1" s="80" t="s">
        <v>282</v>
      </c>
      <c r="B1" s="80"/>
      <c r="C1" s="80"/>
      <c r="D1" s="80"/>
      <c r="E1" s="80"/>
      <c r="F1" s="80"/>
      <c r="G1" s="80"/>
      <c r="H1" s="80"/>
    </row>
    <row r="2" spans="1:8" ht="8.25" customHeight="1" x14ac:dyDescent="0.25"/>
    <row r="3" spans="1:8" ht="14.25" customHeight="1" x14ac:dyDescent="0.25">
      <c r="A3" s="81" t="s">
        <v>0</v>
      </c>
      <c r="B3" s="81"/>
      <c r="C3" s="81"/>
      <c r="D3" s="81"/>
      <c r="E3" s="81"/>
      <c r="F3" s="81"/>
      <c r="G3" s="81"/>
      <c r="H3" s="81"/>
    </row>
    <row r="4" spans="1:8" ht="12" customHeight="1" x14ac:dyDescent="0.25"/>
    <row r="5" spans="1:8" ht="13.5" customHeight="1" x14ac:dyDescent="0.25">
      <c r="A5" s="81" t="s">
        <v>1</v>
      </c>
      <c r="B5" s="81"/>
      <c r="C5" s="81"/>
      <c r="D5" s="81"/>
      <c r="E5" s="81"/>
      <c r="F5" s="81"/>
      <c r="G5" s="81"/>
      <c r="H5" s="81"/>
    </row>
    <row r="6" spans="1:8" ht="17.25" customHeight="1" x14ac:dyDescent="0.25"/>
    <row r="7" spans="1:8" ht="12.75" customHeight="1" x14ac:dyDescent="0.25">
      <c r="A7" s="82" t="s">
        <v>2</v>
      </c>
      <c r="B7" s="82"/>
      <c r="C7" s="82"/>
      <c r="D7" s="82"/>
      <c r="E7" s="82"/>
      <c r="F7" s="82"/>
      <c r="G7" s="82"/>
      <c r="H7" s="82"/>
    </row>
    <row r="8" spans="1:8" ht="12.75" customHeight="1" x14ac:dyDescent="0.25"/>
    <row r="9" spans="1:8" ht="36" customHeight="1" x14ac:dyDescent="0.25">
      <c r="A9" s="1" t="s">
        <v>3</v>
      </c>
      <c r="B9" s="2" t="s">
        <v>4</v>
      </c>
      <c r="C9" s="2" t="s">
        <v>5</v>
      </c>
      <c r="D9" s="2" t="s">
        <v>6</v>
      </c>
      <c r="E9" s="1" t="s">
        <v>7</v>
      </c>
      <c r="F9" s="83" t="s">
        <v>8</v>
      </c>
      <c r="G9" s="83"/>
    </row>
    <row r="10" spans="1:8" ht="14.25" customHeight="1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84">
        <v>6</v>
      </c>
      <c r="G10" s="84"/>
    </row>
    <row r="11" spans="1:8" ht="24.75" customHeight="1" x14ac:dyDescent="0.25">
      <c r="A11" s="4" t="s">
        <v>9</v>
      </c>
      <c r="B11" s="5">
        <v>1982465.95</v>
      </c>
      <c r="C11" s="5">
        <v>2391171.2999999998</v>
      </c>
      <c r="D11" s="5">
        <v>2283822.06</v>
      </c>
      <c r="E11" s="5">
        <f>SUM(D11/B11)*100</f>
        <v>115.2010736930942</v>
      </c>
      <c r="F11" s="85">
        <v>95.51</v>
      </c>
      <c r="G11" s="85"/>
    </row>
    <row r="12" spans="1:8" ht="24" customHeight="1" x14ac:dyDescent="0.25">
      <c r="A12" s="6" t="s">
        <v>10</v>
      </c>
      <c r="B12" s="7">
        <v>1982465.95</v>
      </c>
      <c r="C12" s="7">
        <v>2391171.2999999998</v>
      </c>
      <c r="D12" s="7">
        <v>2283822.06</v>
      </c>
      <c r="E12" s="5">
        <f t="shared" ref="E12:E17" si="0">SUM(D12/B12)*100</f>
        <v>115.2010736930942</v>
      </c>
      <c r="F12" s="86">
        <v>95.51</v>
      </c>
      <c r="G12" s="86"/>
    </row>
    <row r="13" spans="1:8" ht="24" customHeight="1" x14ac:dyDescent="0.25">
      <c r="A13" s="6" t="s">
        <v>11</v>
      </c>
      <c r="B13" s="7">
        <v>0</v>
      </c>
      <c r="C13" s="7">
        <v>0</v>
      </c>
      <c r="D13" s="7">
        <v>0</v>
      </c>
      <c r="E13" s="5">
        <v>0</v>
      </c>
      <c r="F13" s="86">
        <v>0</v>
      </c>
      <c r="G13" s="86"/>
    </row>
    <row r="14" spans="1:8" ht="24.75" customHeight="1" x14ac:dyDescent="0.25">
      <c r="A14" s="4" t="s">
        <v>12</v>
      </c>
      <c r="B14" s="5">
        <f>SUM(B15:B16)</f>
        <v>1942925.14</v>
      </c>
      <c r="C14" s="5">
        <v>2391171.2999999998</v>
      </c>
      <c r="D14" s="5">
        <v>2378090.46</v>
      </c>
      <c r="E14" s="5">
        <f t="shared" si="0"/>
        <v>122.3974311228481</v>
      </c>
      <c r="F14" s="85">
        <v>99.45</v>
      </c>
      <c r="G14" s="85"/>
    </row>
    <row r="15" spans="1:8" ht="24" customHeight="1" x14ac:dyDescent="0.25">
      <c r="A15" s="6" t="s">
        <v>13</v>
      </c>
      <c r="B15" s="7">
        <v>1900127.26</v>
      </c>
      <c r="C15" s="7">
        <v>2349459.2999999998</v>
      </c>
      <c r="D15" s="7">
        <v>2329001.54</v>
      </c>
      <c r="E15" s="5">
        <f t="shared" si="0"/>
        <v>122.57081875663422</v>
      </c>
      <c r="F15" s="86">
        <v>99.13</v>
      </c>
      <c r="G15" s="86"/>
    </row>
    <row r="16" spans="1:8" ht="24.75" customHeight="1" x14ac:dyDescent="0.25">
      <c r="A16" s="6" t="s">
        <v>14</v>
      </c>
      <c r="B16" s="7">
        <v>42797.88</v>
      </c>
      <c r="C16" s="7">
        <v>41712</v>
      </c>
      <c r="D16" s="7">
        <v>49088.92</v>
      </c>
      <c r="E16" s="5">
        <f t="shared" si="0"/>
        <v>114.69941969088188</v>
      </c>
      <c r="F16" s="86">
        <v>117.69</v>
      </c>
      <c r="G16" s="86"/>
    </row>
    <row r="17" spans="1:8" ht="24" customHeight="1" x14ac:dyDescent="0.25">
      <c r="A17" s="4" t="s">
        <v>15</v>
      </c>
      <c r="B17" s="5">
        <v>39540.81</v>
      </c>
      <c r="C17" s="5">
        <v>0</v>
      </c>
      <c r="D17" s="5">
        <v>-94268.4</v>
      </c>
      <c r="E17" s="5">
        <f t="shared" si="0"/>
        <v>-238.40786266138707</v>
      </c>
      <c r="F17" s="85">
        <v>0</v>
      </c>
      <c r="G17" s="85"/>
    </row>
    <row r="18" spans="1:8" ht="17.25" customHeight="1" x14ac:dyDescent="0.25"/>
    <row r="19" spans="1:8" ht="12.75" customHeight="1" x14ac:dyDescent="0.25">
      <c r="A19" s="82" t="s">
        <v>16</v>
      </c>
      <c r="B19" s="82"/>
      <c r="C19" s="82"/>
      <c r="D19" s="82"/>
      <c r="E19" s="82"/>
      <c r="F19" s="82"/>
      <c r="G19" s="82"/>
      <c r="H19" s="82"/>
    </row>
    <row r="20" spans="1:8" ht="8.25" customHeight="1" x14ac:dyDescent="0.25"/>
    <row r="21" spans="1:8" ht="36" customHeight="1" x14ac:dyDescent="0.25">
      <c r="A21" s="1" t="s">
        <v>3</v>
      </c>
      <c r="B21" s="2" t="s">
        <v>4</v>
      </c>
      <c r="C21" s="2" t="s">
        <v>5</v>
      </c>
      <c r="D21" s="2" t="s">
        <v>6</v>
      </c>
      <c r="E21" s="2" t="s">
        <v>17</v>
      </c>
      <c r="F21" s="83" t="s">
        <v>8</v>
      </c>
      <c r="G21" s="83"/>
    </row>
    <row r="22" spans="1:8" ht="14.25" customHeight="1" x14ac:dyDescent="0.25">
      <c r="A22" s="3">
        <v>1</v>
      </c>
      <c r="B22" s="3">
        <v>2</v>
      </c>
      <c r="C22" s="3">
        <v>3</v>
      </c>
      <c r="D22" s="3">
        <v>4</v>
      </c>
      <c r="E22" s="3">
        <v>5</v>
      </c>
      <c r="F22" s="84">
        <v>6</v>
      </c>
      <c r="G22" s="84"/>
    </row>
    <row r="23" spans="1:8" ht="24" customHeight="1" x14ac:dyDescent="0.25">
      <c r="A23" s="6" t="s">
        <v>18</v>
      </c>
      <c r="B23" s="7">
        <v>0</v>
      </c>
      <c r="C23" s="7">
        <v>0</v>
      </c>
      <c r="D23" s="7">
        <v>0</v>
      </c>
      <c r="E23" s="7">
        <v>0</v>
      </c>
      <c r="F23" s="86">
        <v>0</v>
      </c>
      <c r="G23" s="86"/>
    </row>
    <row r="24" spans="1:8" ht="24" customHeight="1" x14ac:dyDescent="0.25">
      <c r="A24" s="6" t="s">
        <v>19</v>
      </c>
      <c r="B24" s="7">
        <v>0</v>
      </c>
      <c r="C24" s="7">
        <v>0</v>
      </c>
      <c r="D24" s="7">
        <v>0</v>
      </c>
      <c r="E24" s="7">
        <v>0</v>
      </c>
      <c r="F24" s="86">
        <v>0</v>
      </c>
      <c r="G24" s="86"/>
    </row>
    <row r="25" spans="1:8" ht="24.75" customHeight="1" x14ac:dyDescent="0.25">
      <c r="A25" s="4" t="s">
        <v>20</v>
      </c>
      <c r="B25" s="5">
        <v>0</v>
      </c>
      <c r="C25" s="5">
        <v>0</v>
      </c>
      <c r="D25" s="5">
        <v>0</v>
      </c>
      <c r="E25" s="5">
        <v>0</v>
      </c>
      <c r="F25" s="85">
        <v>0</v>
      </c>
      <c r="G25" s="85"/>
    </row>
    <row r="26" spans="1:8" ht="17.25" customHeight="1" x14ac:dyDescent="0.25"/>
    <row r="27" spans="1:8" ht="12.75" customHeight="1" x14ac:dyDescent="0.25">
      <c r="A27" s="82" t="s">
        <v>21</v>
      </c>
      <c r="B27" s="82"/>
      <c r="C27" s="82"/>
      <c r="D27" s="82"/>
      <c r="E27" s="82"/>
      <c r="F27" s="82"/>
      <c r="G27" s="82"/>
      <c r="H27" s="82"/>
    </row>
    <row r="28" spans="1:8" ht="6.75" customHeight="1" x14ac:dyDescent="0.25"/>
    <row r="29" spans="1:8" ht="36.75" customHeight="1" x14ac:dyDescent="0.25">
      <c r="A29" s="1" t="s">
        <v>3</v>
      </c>
      <c r="B29" s="2" t="s">
        <v>4</v>
      </c>
      <c r="C29" s="2" t="s">
        <v>5</v>
      </c>
      <c r="D29" s="2" t="s">
        <v>6</v>
      </c>
      <c r="E29" s="1" t="s">
        <v>7</v>
      </c>
      <c r="F29" s="83" t="s">
        <v>8</v>
      </c>
      <c r="G29" s="83"/>
    </row>
    <row r="30" spans="1:8" ht="14.25" customHeight="1" x14ac:dyDescent="0.25">
      <c r="A30" s="3">
        <v>1</v>
      </c>
      <c r="B30" s="3">
        <v>2</v>
      </c>
      <c r="C30" s="3">
        <v>3</v>
      </c>
      <c r="D30" s="3">
        <v>4</v>
      </c>
      <c r="E30" s="3">
        <v>5</v>
      </c>
      <c r="F30" s="84">
        <v>6</v>
      </c>
      <c r="G30" s="84"/>
    </row>
    <row r="31" spans="1:8" ht="24" customHeight="1" x14ac:dyDescent="0.25">
      <c r="A31" s="8" t="s">
        <v>22</v>
      </c>
      <c r="B31" s="62">
        <v>-45539.45</v>
      </c>
      <c r="C31" s="9">
        <v>0</v>
      </c>
      <c r="D31" s="62">
        <v>-94268.4</v>
      </c>
      <c r="E31" s="5">
        <f t="shared" ref="E31:E34" si="1">SUM(D31/B31)*100</f>
        <v>207.00381756916255</v>
      </c>
      <c r="F31" s="88">
        <v>0</v>
      </c>
      <c r="G31" s="88"/>
    </row>
    <row r="32" spans="1:8" ht="24" customHeight="1" x14ac:dyDescent="0.25">
      <c r="A32" s="4" t="s">
        <v>23</v>
      </c>
      <c r="B32" s="5">
        <v>39540.81</v>
      </c>
      <c r="C32" s="5">
        <v>0</v>
      </c>
      <c r="D32" s="63">
        <v>-5998.64</v>
      </c>
      <c r="E32" s="5">
        <f t="shared" si="1"/>
        <v>-15.170756491837171</v>
      </c>
      <c r="F32" s="85">
        <v>0</v>
      </c>
      <c r="G32" s="85"/>
    </row>
    <row r="33" spans="1:7" ht="50.25" customHeight="1" x14ac:dyDescent="0.25"/>
    <row r="34" spans="1:7" ht="25.5" customHeight="1" x14ac:dyDescent="0.25">
      <c r="A34" s="10" t="s">
        <v>24</v>
      </c>
      <c r="B34" s="11">
        <v>-5998.64</v>
      </c>
      <c r="C34" s="11">
        <v>0</v>
      </c>
      <c r="D34" s="64">
        <v>-100267.04</v>
      </c>
      <c r="E34" s="5">
        <f t="shared" si="1"/>
        <v>1671.4962058066494</v>
      </c>
      <c r="F34" s="89">
        <v>0</v>
      </c>
      <c r="G34" s="89"/>
    </row>
    <row r="35" spans="1:7" ht="21" customHeight="1" x14ac:dyDescent="0.25">
      <c r="E35" s="5"/>
    </row>
    <row r="36" spans="1:7" ht="59.25" customHeight="1" x14ac:dyDescent="0.25">
      <c r="A36" s="87" t="s">
        <v>25</v>
      </c>
      <c r="B36" s="87"/>
      <c r="C36" s="87"/>
      <c r="D36" s="87"/>
      <c r="E36" s="87"/>
      <c r="F36" s="87"/>
    </row>
    <row r="37" spans="1:7" x14ac:dyDescent="0.25">
      <c r="A37" t="s">
        <v>286</v>
      </c>
    </row>
    <row r="39" spans="1:7" x14ac:dyDescent="0.25">
      <c r="A39" t="s">
        <v>284</v>
      </c>
      <c r="C39" t="s">
        <v>285</v>
      </c>
    </row>
  </sheetData>
  <mergeCells count="26">
    <mergeCell ref="A36:F36"/>
    <mergeCell ref="F29:G29"/>
    <mergeCell ref="F30:G30"/>
    <mergeCell ref="F31:G31"/>
    <mergeCell ref="F32:G32"/>
    <mergeCell ref="F34:G34"/>
    <mergeCell ref="F22:G22"/>
    <mergeCell ref="F23:G23"/>
    <mergeCell ref="F24:G24"/>
    <mergeCell ref="F25:G25"/>
    <mergeCell ref="A27:H27"/>
    <mergeCell ref="F15:G15"/>
    <mergeCell ref="F16:G16"/>
    <mergeCell ref="F17:G17"/>
    <mergeCell ref="A19:H19"/>
    <mergeCell ref="F21:G21"/>
    <mergeCell ref="F10:G10"/>
    <mergeCell ref="F11:G11"/>
    <mergeCell ref="F12:G12"/>
    <mergeCell ref="F13:G13"/>
    <mergeCell ref="F14:G14"/>
    <mergeCell ref="A1:H1"/>
    <mergeCell ref="A3:H3"/>
    <mergeCell ref="A5:H5"/>
    <mergeCell ref="A7:H7"/>
    <mergeCell ref="F9:G9"/>
  </mergeCells>
  <pageMargins left="0.70866137742996216" right="0.59055119752883911" top="0.59055119752883911" bottom="0.59055119752883911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3B3DE-4BD5-4FA7-9014-1C6E70FE2204}">
  <dimension ref="A1:G96"/>
  <sheetViews>
    <sheetView workbookViewId="0">
      <selection activeCell="C17" sqref="C17"/>
    </sheetView>
  </sheetViews>
  <sheetFormatPr defaultRowHeight="15" x14ac:dyDescent="0.25"/>
  <cols>
    <col min="1" max="1" width="5.42578125" customWidth="1"/>
    <col min="2" max="2" width="31.7109375" customWidth="1"/>
    <col min="3" max="3" width="16.42578125" customWidth="1"/>
    <col min="4" max="5" width="16.5703125" customWidth="1"/>
    <col min="6" max="6" width="7.5703125" customWidth="1"/>
    <col min="7" max="7" width="6.42578125" customWidth="1"/>
  </cols>
  <sheetData>
    <row r="1" spans="1:7" ht="6.75" customHeight="1" x14ac:dyDescent="0.25"/>
    <row r="2" spans="1:7" ht="21.75" customHeight="1" x14ac:dyDescent="0.25">
      <c r="A2" s="91" t="s">
        <v>26</v>
      </c>
      <c r="B2" s="91"/>
      <c r="C2" s="91"/>
      <c r="D2" s="91"/>
      <c r="E2" s="91"/>
      <c r="F2" s="91"/>
      <c r="G2" s="91"/>
    </row>
    <row r="3" spans="1:7" ht="12.75" customHeight="1" x14ac:dyDescent="0.25"/>
    <row r="4" spans="1:7" ht="13.5" customHeight="1" x14ac:dyDescent="0.25">
      <c r="A4" s="92" t="s">
        <v>27</v>
      </c>
      <c r="B4" s="92"/>
      <c r="C4" s="92"/>
      <c r="D4" s="92"/>
      <c r="E4" s="92"/>
      <c r="F4" s="92"/>
      <c r="G4" s="92"/>
    </row>
    <row r="5" spans="1:7" ht="21" customHeight="1" x14ac:dyDescent="0.25"/>
    <row r="6" spans="1:7" ht="32.25" customHeight="1" x14ac:dyDescent="0.25">
      <c r="A6" s="93" t="s">
        <v>3</v>
      </c>
      <c r="B6" s="93"/>
      <c r="C6" s="12" t="s">
        <v>28</v>
      </c>
      <c r="D6" s="12" t="s">
        <v>5</v>
      </c>
      <c r="E6" s="12" t="s">
        <v>29</v>
      </c>
      <c r="F6" s="13" t="s">
        <v>7</v>
      </c>
      <c r="G6" s="13" t="s">
        <v>8</v>
      </c>
    </row>
    <row r="7" spans="1:7" ht="9.75" customHeight="1" x14ac:dyDescent="0.25">
      <c r="A7" s="90">
        <v>1</v>
      </c>
      <c r="B7" s="90"/>
      <c r="C7" s="14">
        <v>2</v>
      </c>
      <c r="D7" s="14">
        <v>3</v>
      </c>
      <c r="E7" s="14">
        <v>4</v>
      </c>
      <c r="F7" s="14">
        <v>5</v>
      </c>
      <c r="G7" s="14">
        <v>6</v>
      </c>
    </row>
    <row r="8" spans="1:7" ht="25.5" customHeight="1" x14ac:dyDescent="0.25">
      <c r="A8" s="15"/>
      <c r="B8" s="16" t="s">
        <v>30</v>
      </c>
      <c r="C8" s="17">
        <v>1982465.95</v>
      </c>
      <c r="D8" s="17">
        <v>2391171.2999999998</v>
      </c>
      <c r="E8" s="17">
        <v>2283822.06</v>
      </c>
      <c r="F8" s="18">
        <f>SUM(E8/C8)*100</f>
        <v>115.2010736930942</v>
      </c>
      <c r="G8" s="19">
        <v>95.51</v>
      </c>
    </row>
    <row r="9" spans="1:7" ht="25.5" customHeight="1" x14ac:dyDescent="0.25">
      <c r="A9" s="20" t="s">
        <v>31</v>
      </c>
      <c r="B9" s="16" t="s">
        <v>32</v>
      </c>
      <c r="C9" s="17">
        <f>SUM(C10+C18+C21+C24+C30)</f>
        <v>1982465.95</v>
      </c>
      <c r="D9" s="17">
        <v>2391171.2999999998</v>
      </c>
      <c r="E9" s="17">
        <v>2283822.06</v>
      </c>
      <c r="F9" s="18">
        <f t="shared" ref="F9:F10" si="0">SUM(E9/C9)*100</f>
        <v>115.2010736930942</v>
      </c>
      <c r="G9" s="19">
        <v>95.51</v>
      </c>
    </row>
    <row r="10" spans="1:7" ht="25.5" customHeight="1" x14ac:dyDescent="0.25">
      <c r="A10" s="20" t="s">
        <v>33</v>
      </c>
      <c r="B10" s="16" t="s">
        <v>34</v>
      </c>
      <c r="C10" s="17">
        <f>SUM(C11+C13+C16)</f>
        <v>1868390.13</v>
      </c>
      <c r="D10" s="17">
        <v>2223072</v>
      </c>
      <c r="E10" s="17">
        <v>2104530.9</v>
      </c>
      <c r="F10" s="18">
        <f t="shared" si="0"/>
        <v>112.63872925725636</v>
      </c>
      <c r="G10" s="19">
        <v>94.67</v>
      </c>
    </row>
    <row r="11" spans="1:7" ht="25.5" customHeight="1" x14ac:dyDescent="0.25">
      <c r="A11" s="21" t="s">
        <v>35</v>
      </c>
      <c r="B11" s="22" t="s">
        <v>36</v>
      </c>
      <c r="C11" s="23">
        <v>24638.28</v>
      </c>
      <c r="D11" s="23">
        <v>0</v>
      </c>
      <c r="E11" s="23">
        <v>0</v>
      </c>
      <c r="F11" s="24"/>
      <c r="G11" s="24"/>
    </row>
    <row r="12" spans="1:7" ht="25.5" customHeight="1" x14ac:dyDescent="0.25">
      <c r="A12" s="21" t="s">
        <v>37</v>
      </c>
      <c r="B12" s="22" t="s">
        <v>38</v>
      </c>
      <c r="C12" s="23">
        <v>24638.28</v>
      </c>
      <c r="D12" s="23">
        <v>0</v>
      </c>
      <c r="E12" s="23">
        <v>0</v>
      </c>
      <c r="F12" s="24"/>
      <c r="G12" s="24"/>
    </row>
    <row r="13" spans="1:7" ht="25.5" customHeight="1" x14ac:dyDescent="0.25">
      <c r="A13" s="25" t="s">
        <v>39</v>
      </c>
      <c r="B13" s="26" t="s">
        <v>40</v>
      </c>
      <c r="C13" s="27">
        <v>1822862.2</v>
      </c>
      <c r="D13" s="28"/>
      <c r="E13" s="27">
        <v>2104530.9</v>
      </c>
      <c r="F13" s="18"/>
      <c r="G13" s="28"/>
    </row>
    <row r="14" spans="1:7" ht="25.5" customHeight="1" x14ac:dyDescent="0.25">
      <c r="A14" s="25" t="s">
        <v>41</v>
      </c>
      <c r="B14" s="26" t="s">
        <v>42</v>
      </c>
      <c r="C14" s="27">
        <v>1785888.51</v>
      </c>
      <c r="D14" s="28"/>
      <c r="E14" s="27">
        <v>2064716.27</v>
      </c>
      <c r="F14" s="18"/>
      <c r="G14" s="28"/>
    </row>
    <row r="15" spans="1:7" ht="25.5" customHeight="1" x14ac:dyDescent="0.25">
      <c r="A15" s="25" t="s">
        <v>43</v>
      </c>
      <c r="B15" s="26" t="s">
        <v>44</v>
      </c>
      <c r="C15" s="27">
        <v>36973.69</v>
      </c>
      <c r="D15" s="28"/>
      <c r="E15" s="27">
        <v>39814.629999999997</v>
      </c>
      <c r="F15" s="18"/>
      <c r="G15" s="28"/>
    </row>
    <row r="16" spans="1:7" ht="25.5" customHeight="1" x14ac:dyDescent="0.25">
      <c r="A16" s="25" t="s">
        <v>45</v>
      </c>
      <c r="B16" s="26" t="s">
        <v>46</v>
      </c>
      <c r="C16" s="27">
        <v>20889.650000000001</v>
      </c>
      <c r="D16" s="28"/>
      <c r="E16" s="27"/>
      <c r="F16" s="28"/>
      <c r="G16" s="28"/>
    </row>
    <row r="17" spans="1:7" ht="25.5" customHeight="1" x14ac:dyDescent="0.25">
      <c r="A17" s="25" t="s">
        <v>47</v>
      </c>
      <c r="B17" s="26" t="s">
        <v>48</v>
      </c>
      <c r="C17" s="27">
        <v>20889.650000000001</v>
      </c>
      <c r="D17" s="28"/>
      <c r="E17" s="27"/>
      <c r="F17" s="28"/>
      <c r="G17" s="28"/>
    </row>
    <row r="18" spans="1:7" ht="25.5" customHeight="1" x14ac:dyDescent="0.25">
      <c r="A18" s="20" t="s">
        <v>49</v>
      </c>
      <c r="B18" s="16" t="s">
        <v>50</v>
      </c>
      <c r="C18" s="17">
        <v>25.65</v>
      </c>
      <c r="D18" s="17">
        <v>15</v>
      </c>
      <c r="E18" s="17">
        <v>15.32</v>
      </c>
      <c r="F18" s="18">
        <f t="shared" ref="F18:F30" si="1">SUM(E18/C18)*100</f>
        <v>59.727095516569207</v>
      </c>
      <c r="G18" s="19">
        <v>102.13</v>
      </c>
    </row>
    <row r="19" spans="1:7" ht="25.5" customHeight="1" x14ac:dyDescent="0.25">
      <c r="A19" s="25" t="s">
        <v>51</v>
      </c>
      <c r="B19" s="26" t="s">
        <v>52</v>
      </c>
      <c r="C19" s="27">
        <v>25.65</v>
      </c>
      <c r="D19" s="28"/>
      <c r="E19" s="27">
        <v>15.32</v>
      </c>
      <c r="F19" s="18"/>
      <c r="G19" s="28"/>
    </row>
    <row r="20" spans="1:7" ht="25.5" customHeight="1" x14ac:dyDescent="0.25">
      <c r="A20" s="25" t="s">
        <v>53</v>
      </c>
      <c r="B20" s="26" t="s">
        <v>54</v>
      </c>
      <c r="C20" s="27">
        <v>25.65</v>
      </c>
      <c r="D20" s="28"/>
      <c r="E20" s="27">
        <v>15.32</v>
      </c>
      <c r="F20" s="18"/>
      <c r="G20" s="28"/>
    </row>
    <row r="21" spans="1:7" ht="33" customHeight="1" x14ac:dyDescent="0.25">
      <c r="A21" s="20" t="s">
        <v>55</v>
      </c>
      <c r="B21" s="16" t="s">
        <v>56</v>
      </c>
      <c r="C21" s="17">
        <v>32799.370000000003</v>
      </c>
      <c r="D21" s="17">
        <v>22796</v>
      </c>
      <c r="E21" s="17">
        <v>26185.37</v>
      </c>
      <c r="F21" s="18">
        <f t="shared" si="1"/>
        <v>79.834978537697509</v>
      </c>
      <c r="G21" s="19">
        <v>114.87</v>
      </c>
    </row>
    <row r="22" spans="1:7" ht="25.5" customHeight="1" x14ac:dyDescent="0.25">
      <c r="A22" s="25" t="s">
        <v>57</v>
      </c>
      <c r="B22" s="26" t="s">
        <v>58</v>
      </c>
      <c r="C22" s="27">
        <v>32799.370000000003</v>
      </c>
      <c r="D22" s="28"/>
      <c r="E22" s="27">
        <v>26185.37</v>
      </c>
      <c r="F22" s="18"/>
      <c r="G22" s="28"/>
    </row>
    <row r="23" spans="1:7" ht="25.5" customHeight="1" x14ac:dyDescent="0.25">
      <c r="A23" s="25" t="s">
        <v>59</v>
      </c>
      <c r="B23" s="26" t="s">
        <v>60</v>
      </c>
      <c r="C23" s="27">
        <v>32799.370000000003</v>
      </c>
      <c r="D23" s="28"/>
      <c r="E23" s="27">
        <v>26185.37</v>
      </c>
      <c r="F23" s="18"/>
      <c r="G23" s="28"/>
    </row>
    <row r="24" spans="1:7" ht="33" customHeight="1" x14ac:dyDescent="0.25">
      <c r="A24" s="20" t="s">
        <v>61</v>
      </c>
      <c r="B24" s="16" t="s">
        <v>62</v>
      </c>
      <c r="C24" s="17">
        <f>SUM(C25+C27)</f>
        <v>10636.49</v>
      </c>
      <c r="D24" s="17">
        <v>469</v>
      </c>
      <c r="E24" s="17">
        <v>535.20000000000005</v>
      </c>
      <c r="F24" s="18">
        <f t="shared" si="1"/>
        <v>5.031735093061716</v>
      </c>
      <c r="G24" s="19">
        <v>114.12</v>
      </c>
    </row>
    <row r="25" spans="1:7" ht="25.5" customHeight="1" x14ac:dyDescent="0.25">
      <c r="A25" s="25" t="s">
        <v>63</v>
      </c>
      <c r="B25" s="26" t="s">
        <v>64</v>
      </c>
      <c r="C25" s="27">
        <v>10.4</v>
      </c>
      <c r="D25" s="28"/>
      <c r="E25" s="27">
        <v>4.2</v>
      </c>
      <c r="F25" s="18"/>
      <c r="G25" s="28"/>
    </row>
    <row r="26" spans="1:7" ht="25.5" customHeight="1" x14ac:dyDescent="0.25">
      <c r="A26" s="25" t="s">
        <v>65</v>
      </c>
      <c r="B26" s="26" t="s">
        <v>66</v>
      </c>
      <c r="C26" s="27">
        <v>10.4</v>
      </c>
      <c r="D26" s="28"/>
      <c r="E26" s="27">
        <v>4.2</v>
      </c>
      <c r="F26" s="18"/>
      <c r="G26" s="28"/>
    </row>
    <row r="27" spans="1:7" ht="32.25" customHeight="1" x14ac:dyDescent="0.25">
      <c r="A27" s="25" t="s">
        <v>67</v>
      </c>
      <c r="B27" s="26" t="s">
        <v>68</v>
      </c>
      <c r="C27" s="27">
        <f>SUM(C28:C29)</f>
        <v>10626.09</v>
      </c>
      <c r="D27" s="28"/>
      <c r="E27" s="27">
        <v>531</v>
      </c>
      <c r="F27" s="18"/>
      <c r="G27" s="28"/>
    </row>
    <row r="28" spans="1:7" ht="25.5" customHeight="1" x14ac:dyDescent="0.25">
      <c r="A28" s="25" t="s">
        <v>69</v>
      </c>
      <c r="B28" s="26" t="s">
        <v>70</v>
      </c>
      <c r="C28" s="27">
        <v>4786.6499999999996</v>
      </c>
      <c r="D28" s="28"/>
      <c r="E28" s="27">
        <v>531</v>
      </c>
      <c r="F28" s="18"/>
      <c r="G28" s="28"/>
    </row>
    <row r="29" spans="1:7" ht="25.5" customHeight="1" x14ac:dyDescent="0.25">
      <c r="A29" s="25" t="s">
        <v>71</v>
      </c>
      <c r="B29" s="26" t="s">
        <v>72</v>
      </c>
      <c r="C29" s="27">
        <v>5839.44</v>
      </c>
      <c r="D29" s="28"/>
      <c r="E29" s="27"/>
      <c r="F29" s="18"/>
      <c r="G29" s="28"/>
    </row>
    <row r="30" spans="1:7" ht="25.5" customHeight="1" x14ac:dyDescent="0.25">
      <c r="A30" s="20" t="s">
        <v>73</v>
      </c>
      <c r="B30" s="16" t="s">
        <v>74</v>
      </c>
      <c r="C30" s="17">
        <v>70614.31</v>
      </c>
      <c r="D30" s="17">
        <v>144819.29999999999</v>
      </c>
      <c r="E30" s="17">
        <v>152555.26999999999</v>
      </c>
      <c r="F30" s="18">
        <f t="shared" si="1"/>
        <v>216.0401623976783</v>
      </c>
      <c r="G30" s="19">
        <v>105.34</v>
      </c>
    </row>
    <row r="31" spans="1:7" ht="33" customHeight="1" x14ac:dyDescent="0.25">
      <c r="A31" s="25" t="s">
        <v>75</v>
      </c>
      <c r="B31" s="26" t="s">
        <v>76</v>
      </c>
      <c r="C31" s="27">
        <v>70614.31</v>
      </c>
      <c r="D31" s="28"/>
      <c r="E31" s="27">
        <v>152555.26999999999</v>
      </c>
      <c r="F31" s="18"/>
      <c r="G31" s="28"/>
    </row>
    <row r="32" spans="1:7" ht="25.5" customHeight="1" x14ac:dyDescent="0.25">
      <c r="A32" s="25" t="s">
        <v>77</v>
      </c>
      <c r="B32" s="26" t="s">
        <v>78</v>
      </c>
      <c r="C32" s="27">
        <v>70614.31</v>
      </c>
      <c r="D32" s="28"/>
      <c r="E32" s="27">
        <v>143630.26999999999</v>
      </c>
      <c r="F32" s="18"/>
      <c r="G32" s="28"/>
    </row>
    <row r="33" spans="1:7" ht="32.25" customHeight="1" x14ac:dyDescent="0.25">
      <c r="A33" s="25" t="s">
        <v>79</v>
      </c>
      <c r="B33" s="26" t="s">
        <v>80</v>
      </c>
      <c r="C33" s="27">
        <v>0</v>
      </c>
      <c r="D33" s="28"/>
      <c r="E33" s="27">
        <v>8925</v>
      </c>
      <c r="F33" s="18"/>
      <c r="G33" s="28"/>
    </row>
    <row r="34" spans="1:7" ht="32.25" customHeight="1" x14ac:dyDescent="0.25">
      <c r="A34" s="93" t="s">
        <v>3</v>
      </c>
      <c r="B34" s="93"/>
      <c r="C34" s="12" t="s">
        <v>28</v>
      </c>
      <c r="D34" s="12" t="s">
        <v>5</v>
      </c>
      <c r="E34" s="12" t="s">
        <v>29</v>
      </c>
      <c r="F34" s="13" t="s">
        <v>7</v>
      </c>
      <c r="G34" s="13" t="s">
        <v>8</v>
      </c>
    </row>
    <row r="35" spans="1:7" ht="10.5" customHeight="1" x14ac:dyDescent="0.25">
      <c r="A35" s="90">
        <v>1</v>
      </c>
      <c r="B35" s="90"/>
      <c r="C35" s="14">
        <v>2</v>
      </c>
      <c r="D35" s="14">
        <v>3</v>
      </c>
      <c r="E35" s="14">
        <v>4</v>
      </c>
      <c r="F35" s="14">
        <v>5</v>
      </c>
      <c r="G35" s="14">
        <v>6</v>
      </c>
    </row>
    <row r="36" spans="1:7" ht="25.5" customHeight="1" x14ac:dyDescent="0.25">
      <c r="A36" s="15"/>
      <c r="B36" s="16" t="s">
        <v>81</v>
      </c>
      <c r="C36" s="17">
        <f>SUM(C37+C87)</f>
        <v>1942925.1399999994</v>
      </c>
      <c r="D36" s="17">
        <v>2391171.2999999998</v>
      </c>
      <c r="E36" s="17">
        <v>2378090.46</v>
      </c>
      <c r="F36" s="18">
        <f>SUM(E36/C36)*100</f>
        <v>122.39743112284813</v>
      </c>
      <c r="G36" s="19">
        <v>99.45</v>
      </c>
    </row>
    <row r="37" spans="1:7" ht="25.5" customHeight="1" x14ac:dyDescent="0.25">
      <c r="A37" s="20" t="s">
        <v>82</v>
      </c>
      <c r="B37" s="16" t="s">
        <v>83</v>
      </c>
      <c r="C37" s="17">
        <f>SUM(C38+C47+C76+C80+C84)</f>
        <v>1900127.2599999995</v>
      </c>
      <c r="D37" s="17">
        <v>2349459.2999999998</v>
      </c>
      <c r="E37" s="17">
        <v>2329001.54</v>
      </c>
      <c r="F37" s="18">
        <f t="shared" ref="F37:F38" si="2">SUM(E37/C37)*100</f>
        <v>122.57081875663425</v>
      </c>
      <c r="G37" s="19">
        <v>99.13</v>
      </c>
    </row>
    <row r="38" spans="1:7" ht="25.5" customHeight="1" x14ac:dyDescent="0.25">
      <c r="A38" s="20" t="s">
        <v>84</v>
      </c>
      <c r="B38" s="16" t="s">
        <v>85</v>
      </c>
      <c r="C38" s="17">
        <f>SUM(C39+C43+C45)</f>
        <v>1626044.9699999997</v>
      </c>
      <c r="D38" s="17">
        <v>2020212</v>
      </c>
      <c r="E38" s="17">
        <v>2004346.02</v>
      </c>
      <c r="F38" s="18">
        <f t="shared" si="2"/>
        <v>123.26510379353164</v>
      </c>
      <c r="G38" s="19">
        <v>99.21</v>
      </c>
    </row>
    <row r="39" spans="1:7" ht="25.5" customHeight="1" x14ac:dyDescent="0.25">
      <c r="A39" s="25" t="s">
        <v>86</v>
      </c>
      <c r="B39" s="26" t="s">
        <v>87</v>
      </c>
      <c r="C39" s="27">
        <f>SUM(C40:C42)</f>
        <v>1339663.1099999999</v>
      </c>
      <c r="D39" s="28"/>
      <c r="E39" s="27">
        <v>1664099.5</v>
      </c>
      <c r="F39" s="79"/>
      <c r="G39" s="28"/>
    </row>
    <row r="40" spans="1:7" ht="25.5" customHeight="1" x14ac:dyDescent="0.25">
      <c r="A40" s="25" t="s">
        <v>88</v>
      </c>
      <c r="B40" s="26" t="s">
        <v>89</v>
      </c>
      <c r="C40" s="27">
        <v>1289991.6399999999</v>
      </c>
      <c r="D40" s="28"/>
      <c r="E40" s="27">
        <v>1605700.04</v>
      </c>
      <c r="F40" s="79"/>
      <c r="G40" s="28"/>
    </row>
    <row r="41" spans="1:7" ht="25.5" customHeight="1" x14ac:dyDescent="0.25">
      <c r="A41" s="25" t="s">
        <v>90</v>
      </c>
      <c r="B41" s="26" t="s">
        <v>91</v>
      </c>
      <c r="C41" s="27">
        <v>35205.51</v>
      </c>
      <c r="D41" s="28"/>
      <c r="E41" s="27">
        <v>37709.980000000003</v>
      </c>
      <c r="F41" s="79"/>
      <c r="G41" s="28"/>
    </row>
    <row r="42" spans="1:7" ht="25.5" customHeight="1" x14ac:dyDescent="0.25">
      <c r="A42" s="25" t="s">
        <v>92</v>
      </c>
      <c r="B42" s="26" t="s">
        <v>93</v>
      </c>
      <c r="C42" s="27">
        <v>14465.96</v>
      </c>
      <c r="D42" s="28"/>
      <c r="E42" s="27">
        <v>20689.48</v>
      </c>
      <c r="F42" s="79"/>
      <c r="G42" s="28"/>
    </row>
    <row r="43" spans="1:7" ht="25.5" customHeight="1" x14ac:dyDescent="0.25">
      <c r="A43" s="25" t="s">
        <v>94</v>
      </c>
      <c r="B43" s="26" t="s">
        <v>95</v>
      </c>
      <c r="C43" s="27">
        <v>65620.740000000005</v>
      </c>
      <c r="D43" s="28"/>
      <c r="E43" s="27">
        <v>65205.99</v>
      </c>
      <c r="F43" s="79"/>
      <c r="G43" s="28"/>
    </row>
    <row r="44" spans="1:7" ht="25.5" customHeight="1" x14ac:dyDescent="0.25">
      <c r="A44" s="25" t="s">
        <v>96</v>
      </c>
      <c r="B44" s="26" t="s">
        <v>95</v>
      </c>
      <c r="C44" s="27">
        <v>65620.740000000005</v>
      </c>
      <c r="D44" s="28"/>
      <c r="E44" s="27">
        <v>65205.99</v>
      </c>
      <c r="F44" s="79"/>
      <c r="G44" s="28"/>
    </row>
    <row r="45" spans="1:7" ht="25.5" customHeight="1" x14ac:dyDescent="0.25">
      <c r="A45" s="25" t="s">
        <v>97</v>
      </c>
      <c r="B45" s="26" t="s">
        <v>98</v>
      </c>
      <c r="C45" s="27">
        <v>220761.12</v>
      </c>
      <c r="D45" s="28"/>
      <c r="E45" s="27">
        <v>275040.53000000003</v>
      </c>
      <c r="F45" s="79"/>
      <c r="G45" s="28"/>
    </row>
    <row r="46" spans="1:7" ht="25.5" customHeight="1" x14ac:dyDescent="0.25">
      <c r="A46" s="25" t="s">
        <v>99</v>
      </c>
      <c r="B46" s="26" t="s">
        <v>100</v>
      </c>
      <c r="C46" s="27">
        <v>220761.12</v>
      </c>
      <c r="D46" s="28"/>
      <c r="E46" s="27">
        <v>275040.53000000003</v>
      </c>
      <c r="F46" s="79"/>
      <c r="G46" s="28"/>
    </row>
    <row r="47" spans="1:7" ht="25.5" customHeight="1" x14ac:dyDescent="0.25">
      <c r="A47" s="20" t="s">
        <v>101</v>
      </c>
      <c r="B47" s="16" t="s">
        <v>102</v>
      </c>
      <c r="C47" s="17">
        <f>SUM(C48+C53+C60+C70)</f>
        <v>264277.24</v>
      </c>
      <c r="D47" s="17">
        <v>318102.3</v>
      </c>
      <c r="E47" s="17">
        <v>313524.14</v>
      </c>
      <c r="F47" s="18">
        <f t="shared" ref="F47" si="3">SUM(E47/C47)*100</f>
        <v>118.63455967680004</v>
      </c>
      <c r="G47" s="19">
        <v>98.56</v>
      </c>
    </row>
    <row r="48" spans="1:7" ht="25.5" customHeight="1" x14ac:dyDescent="0.25">
      <c r="A48" s="25" t="s">
        <v>103</v>
      </c>
      <c r="B48" s="26" t="s">
        <v>104</v>
      </c>
      <c r="C48" s="27">
        <f>SUM(C49:C52)</f>
        <v>53960</v>
      </c>
      <c r="D48" s="28"/>
      <c r="E48" s="27">
        <v>60616.42</v>
      </c>
      <c r="F48" s="79"/>
      <c r="G48" s="28"/>
    </row>
    <row r="49" spans="1:7" ht="25.5" customHeight="1" x14ac:dyDescent="0.25">
      <c r="A49" s="25" t="s">
        <v>105</v>
      </c>
      <c r="B49" s="26" t="s">
        <v>106</v>
      </c>
      <c r="C49" s="27">
        <v>4820.57</v>
      </c>
      <c r="D49" s="28"/>
      <c r="E49" s="27">
        <v>4834.76</v>
      </c>
      <c r="F49" s="79"/>
      <c r="G49" s="28"/>
    </row>
    <row r="50" spans="1:7" ht="25.5" customHeight="1" x14ac:dyDescent="0.25">
      <c r="A50" s="25" t="s">
        <v>107</v>
      </c>
      <c r="B50" s="26" t="s">
        <v>108</v>
      </c>
      <c r="C50" s="27">
        <v>47463.43</v>
      </c>
      <c r="D50" s="28"/>
      <c r="E50" s="27">
        <v>54998.16</v>
      </c>
      <c r="F50" s="79"/>
      <c r="G50" s="28"/>
    </row>
    <row r="51" spans="1:7" ht="25.5" customHeight="1" x14ac:dyDescent="0.25">
      <c r="A51" s="25" t="s">
        <v>109</v>
      </c>
      <c r="B51" s="26" t="s">
        <v>110</v>
      </c>
      <c r="C51" s="27">
        <v>1285</v>
      </c>
      <c r="D51" s="28"/>
      <c r="E51" s="27">
        <v>290</v>
      </c>
      <c r="F51" s="79"/>
      <c r="G51" s="28"/>
    </row>
    <row r="52" spans="1:7" ht="25.5" customHeight="1" x14ac:dyDescent="0.25">
      <c r="A52" s="25" t="s">
        <v>111</v>
      </c>
      <c r="B52" s="26" t="s">
        <v>112</v>
      </c>
      <c r="C52" s="27">
        <v>391</v>
      </c>
      <c r="D52" s="28"/>
      <c r="E52" s="27">
        <v>493.5</v>
      </c>
      <c r="F52" s="79"/>
      <c r="G52" s="28"/>
    </row>
    <row r="53" spans="1:7" ht="25.5" customHeight="1" x14ac:dyDescent="0.25">
      <c r="A53" s="25" t="s">
        <v>113</v>
      </c>
      <c r="B53" s="26" t="s">
        <v>114</v>
      </c>
      <c r="C53" s="27">
        <f>SUM(C54:C59)</f>
        <v>137942.57999999999</v>
      </c>
      <c r="D53" s="28"/>
      <c r="E53" s="27">
        <v>157858.29</v>
      </c>
      <c r="F53" s="79"/>
      <c r="G53" s="28"/>
    </row>
    <row r="54" spans="1:7" ht="25.5" customHeight="1" x14ac:dyDescent="0.25">
      <c r="A54" s="25" t="s">
        <v>115</v>
      </c>
      <c r="B54" s="26" t="s">
        <v>116</v>
      </c>
      <c r="C54" s="27">
        <v>18281.62</v>
      </c>
      <c r="D54" s="28"/>
      <c r="E54" s="27">
        <v>20190.38</v>
      </c>
      <c r="F54" s="79"/>
      <c r="G54" s="28"/>
    </row>
    <row r="55" spans="1:7" ht="25.5" customHeight="1" x14ac:dyDescent="0.25">
      <c r="A55" s="25" t="s">
        <v>117</v>
      </c>
      <c r="B55" s="26" t="s">
        <v>118</v>
      </c>
      <c r="C55" s="27">
        <v>93390.27</v>
      </c>
      <c r="D55" s="28"/>
      <c r="E55" s="27">
        <v>110851.84</v>
      </c>
      <c r="F55" s="79"/>
      <c r="G55" s="28"/>
    </row>
    <row r="56" spans="1:7" ht="25.5" customHeight="1" x14ac:dyDescent="0.25">
      <c r="A56" s="25" t="s">
        <v>119</v>
      </c>
      <c r="B56" s="26" t="s">
        <v>120</v>
      </c>
      <c r="C56" s="27">
        <v>18711.919999999998</v>
      </c>
      <c r="D56" s="28"/>
      <c r="E56" s="27">
        <v>24095.119999999999</v>
      </c>
      <c r="F56" s="79"/>
      <c r="G56" s="28"/>
    </row>
    <row r="57" spans="1:7" ht="25.5" customHeight="1" x14ac:dyDescent="0.25">
      <c r="A57" s="25" t="s">
        <v>121</v>
      </c>
      <c r="B57" s="26" t="s">
        <v>122</v>
      </c>
      <c r="C57" s="27">
        <v>2589.71</v>
      </c>
      <c r="D57" s="28"/>
      <c r="E57" s="27">
        <v>676.47</v>
      </c>
      <c r="F57" s="79"/>
      <c r="G57" s="28"/>
    </row>
    <row r="58" spans="1:7" ht="25.5" customHeight="1" x14ac:dyDescent="0.25">
      <c r="A58" s="25" t="s">
        <v>123</v>
      </c>
      <c r="B58" s="26" t="s">
        <v>124</v>
      </c>
      <c r="C58" s="27">
        <v>4496.55</v>
      </c>
      <c r="D58" s="28"/>
      <c r="E58" s="27">
        <v>1675.53</v>
      </c>
      <c r="F58" s="79"/>
      <c r="G58" s="28"/>
    </row>
    <row r="59" spans="1:7" ht="25.5" customHeight="1" x14ac:dyDescent="0.25">
      <c r="A59" s="25" t="s">
        <v>125</v>
      </c>
      <c r="B59" s="26" t="s">
        <v>126</v>
      </c>
      <c r="C59" s="27">
        <v>472.51</v>
      </c>
      <c r="D59" s="28"/>
      <c r="E59" s="27">
        <v>368.95</v>
      </c>
      <c r="F59" s="79"/>
      <c r="G59" s="28"/>
    </row>
    <row r="60" spans="1:7" ht="25.5" customHeight="1" x14ac:dyDescent="0.25">
      <c r="A60" s="25" t="s">
        <v>127</v>
      </c>
      <c r="B60" s="26" t="s">
        <v>128</v>
      </c>
      <c r="C60" s="27">
        <f>SUM(C61:C69)</f>
        <v>59346.209999999992</v>
      </c>
      <c r="D60" s="28"/>
      <c r="E60" s="27">
        <v>76924.740000000005</v>
      </c>
      <c r="F60" s="79"/>
      <c r="G60" s="28"/>
    </row>
    <row r="61" spans="1:7" ht="25.5" customHeight="1" x14ac:dyDescent="0.25">
      <c r="A61" s="25" t="s">
        <v>129</v>
      </c>
      <c r="B61" s="26" t="s">
        <v>130</v>
      </c>
      <c r="C61" s="27">
        <v>29003.52</v>
      </c>
      <c r="D61" s="28"/>
      <c r="E61" s="27">
        <v>39674.83</v>
      </c>
      <c r="F61" s="79"/>
      <c r="G61" s="28"/>
    </row>
    <row r="62" spans="1:7" ht="25.5" customHeight="1" x14ac:dyDescent="0.25">
      <c r="A62" s="25" t="s">
        <v>131</v>
      </c>
      <c r="B62" s="26" t="s">
        <v>132</v>
      </c>
      <c r="C62" s="27">
        <v>3738.93</v>
      </c>
      <c r="D62" s="28"/>
      <c r="E62" s="27">
        <v>7483.53</v>
      </c>
      <c r="F62" s="79"/>
      <c r="G62" s="28"/>
    </row>
    <row r="63" spans="1:7" ht="25.5" customHeight="1" x14ac:dyDescent="0.25">
      <c r="A63" s="25" t="s">
        <v>133</v>
      </c>
      <c r="B63" s="26" t="s">
        <v>134</v>
      </c>
      <c r="C63" s="27">
        <v>143.22</v>
      </c>
      <c r="D63" s="28"/>
      <c r="E63" s="27">
        <v>116.82</v>
      </c>
      <c r="F63" s="79"/>
      <c r="G63" s="28"/>
    </row>
    <row r="64" spans="1:7" ht="25.5" customHeight="1" x14ac:dyDescent="0.25">
      <c r="A64" s="25" t="s">
        <v>135</v>
      </c>
      <c r="B64" s="26" t="s">
        <v>136</v>
      </c>
      <c r="C64" s="27">
        <v>7041.56</v>
      </c>
      <c r="D64" s="28"/>
      <c r="E64" s="27">
        <v>8336.98</v>
      </c>
      <c r="F64" s="79"/>
      <c r="G64" s="28"/>
    </row>
    <row r="65" spans="1:7" ht="25.5" customHeight="1" x14ac:dyDescent="0.25">
      <c r="A65" s="25" t="s">
        <v>137</v>
      </c>
      <c r="B65" s="26" t="s">
        <v>138</v>
      </c>
      <c r="C65" s="27">
        <v>9090.92</v>
      </c>
      <c r="D65" s="28"/>
      <c r="E65" s="27">
        <v>8316.25</v>
      </c>
      <c r="F65" s="79"/>
      <c r="G65" s="28"/>
    </row>
    <row r="66" spans="1:7" ht="25.5" customHeight="1" x14ac:dyDescent="0.25">
      <c r="A66" s="25" t="s">
        <v>139</v>
      </c>
      <c r="B66" s="26" t="s">
        <v>140</v>
      </c>
      <c r="C66" s="27">
        <v>1494.12</v>
      </c>
      <c r="D66" s="28"/>
      <c r="E66" s="27">
        <v>1402.27</v>
      </c>
      <c r="F66" s="79"/>
      <c r="G66" s="28"/>
    </row>
    <row r="67" spans="1:7" ht="25.5" customHeight="1" x14ac:dyDescent="0.25">
      <c r="A67" s="25" t="s">
        <v>141</v>
      </c>
      <c r="B67" s="26" t="s">
        <v>142</v>
      </c>
      <c r="C67" s="27">
        <v>299.31</v>
      </c>
      <c r="D67" s="28"/>
      <c r="E67" s="27">
        <v>550</v>
      </c>
      <c r="F67" s="79"/>
      <c r="G67" s="28"/>
    </row>
    <row r="68" spans="1:7" ht="25.5" customHeight="1" x14ac:dyDescent="0.25">
      <c r="A68" s="25" t="s">
        <v>143</v>
      </c>
      <c r="B68" s="26" t="s">
        <v>144</v>
      </c>
      <c r="C68" s="27">
        <v>1957.04</v>
      </c>
      <c r="D68" s="28"/>
      <c r="E68" s="27">
        <v>3556.43</v>
      </c>
      <c r="F68" s="79"/>
      <c r="G68" s="28"/>
    </row>
    <row r="69" spans="1:7" ht="25.5" customHeight="1" x14ac:dyDescent="0.25">
      <c r="A69" s="25" t="s">
        <v>145</v>
      </c>
      <c r="B69" s="26" t="s">
        <v>146</v>
      </c>
      <c r="C69" s="27">
        <v>6577.59</v>
      </c>
      <c r="D69" s="28"/>
      <c r="E69" s="27">
        <v>7487.63</v>
      </c>
      <c r="F69" s="79"/>
      <c r="G69" s="28"/>
    </row>
    <row r="70" spans="1:7" ht="25.5" customHeight="1" x14ac:dyDescent="0.25">
      <c r="A70" s="25" t="s">
        <v>147</v>
      </c>
      <c r="B70" s="26" t="s">
        <v>148</v>
      </c>
      <c r="C70" s="27">
        <f>SUM(C71:C75)</f>
        <v>13028.45</v>
      </c>
      <c r="D70" s="28"/>
      <c r="E70" s="27">
        <v>18124.689999999999</v>
      </c>
      <c r="F70" s="79"/>
      <c r="G70" s="28"/>
    </row>
    <row r="71" spans="1:7" ht="25.5" customHeight="1" x14ac:dyDescent="0.25">
      <c r="A71" s="25" t="s">
        <v>149</v>
      </c>
      <c r="B71" s="26" t="s">
        <v>150</v>
      </c>
      <c r="C71" s="27">
        <v>1300</v>
      </c>
      <c r="D71" s="28"/>
      <c r="E71" s="27">
        <v>1740</v>
      </c>
      <c r="F71" s="79"/>
      <c r="G71" s="28"/>
    </row>
    <row r="72" spans="1:7" ht="25.5" customHeight="1" x14ac:dyDescent="0.25">
      <c r="A72" s="25" t="s">
        <v>151</v>
      </c>
      <c r="B72" s="26" t="s">
        <v>152</v>
      </c>
      <c r="C72" s="27">
        <v>1882</v>
      </c>
      <c r="D72" s="28"/>
      <c r="E72" s="27">
        <v>350.3</v>
      </c>
      <c r="F72" s="79"/>
      <c r="G72" s="28"/>
    </row>
    <row r="73" spans="1:7" ht="25.5" customHeight="1" x14ac:dyDescent="0.25">
      <c r="A73" s="25" t="s">
        <v>153</v>
      </c>
      <c r="B73" s="26" t="s">
        <v>154</v>
      </c>
      <c r="C73" s="27">
        <v>313.08999999999997</v>
      </c>
      <c r="D73" s="28"/>
      <c r="E73" s="27">
        <v>195</v>
      </c>
      <c r="F73" s="79"/>
      <c r="G73" s="28"/>
    </row>
    <row r="74" spans="1:7" ht="25.5" customHeight="1" x14ac:dyDescent="0.25">
      <c r="A74" s="25" t="s">
        <v>155</v>
      </c>
      <c r="B74" s="26" t="s">
        <v>156</v>
      </c>
      <c r="C74" s="27">
        <v>4057.63</v>
      </c>
      <c r="D74" s="28"/>
      <c r="E74" s="27">
        <v>4604</v>
      </c>
      <c r="F74" s="79"/>
      <c r="G74" s="28"/>
    </row>
    <row r="75" spans="1:7" ht="25.5" customHeight="1" x14ac:dyDescent="0.25">
      <c r="A75" s="25" t="s">
        <v>157</v>
      </c>
      <c r="B75" s="26" t="s">
        <v>148</v>
      </c>
      <c r="C75" s="27">
        <v>5475.73</v>
      </c>
      <c r="D75" s="28"/>
      <c r="E75" s="27">
        <v>11235.39</v>
      </c>
      <c r="F75" s="79"/>
      <c r="G75" s="28"/>
    </row>
    <row r="76" spans="1:7" ht="25.5" customHeight="1" x14ac:dyDescent="0.25">
      <c r="A76" s="20" t="s">
        <v>158</v>
      </c>
      <c r="B76" s="16" t="s">
        <v>159</v>
      </c>
      <c r="C76" s="17">
        <f>SUM(C77)</f>
        <v>1223.6299999999999</v>
      </c>
      <c r="D76" s="17">
        <v>365</v>
      </c>
      <c r="E76" s="17">
        <v>359.45</v>
      </c>
      <c r="F76" s="18">
        <f t="shared" ref="F76" si="4">SUM(E76/C76)*100</f>
        <v>29.375709977689336</v>
      </c>
      <c r="G76" s="19">
        <v>98.48</v>
      </c>
    </row>
    <row r="77" spans="1:7" ht="25.5" customHeight="1" x14ac:dyDescent="0.25">
      <c r="A77" s="25" t="s">
        <v>160</v>
      </c>
      <c r="B77" s="26" t="s">
        <v>161</v>
      </c>
      <c r="C77" s="27">
        <f>SUM(C78:C79)</f>
        <v>1223.6299999999999</v>
      </c>
      <c r="D77" s="28"/>
      <c r="E77" s="27">
        <v>359.45</v>
      </c>
      <c r="F77" s="79"/>
      <c r="G77" s="28"/>
    </row>
    <row r="78" spans="1:7" ht="25.5" customHeight="1" x14ac:dyDescent="0.25">
      <c r="A78" s="25" t="s">
        <v>162</v>
      </c>
      <c r="B78" s="26" t="s">
        <v>163</v>
      </c>
      <c r="C78" s="27">
        <v>1066.53</v>
      </c>
      <c r="D78" s="28"/>
      <c r="E78" s="27">
        <v>359.06</v>
      </c>
      <c r="F78" s="79"/>
      <c r="G78" s="28"/>
    </row>
    <row r="79" spans="1:7" ht="25.5" customHeight="1" x14ac:dyDescent="0.25">
      <c r="A79" s="25" t="s">
        <v>164</v>
      </c>
      <c r="B79" s="26" t="s">
        <v>165</v>
      </c>
      <c r="C79" s="27">
        <v>157.1</v>
      </c>
      <c r="D79" s="28"/>
      <c r="E79" s="27">
        <v>0.39</v>
      </c>
      <c r="F79" s="79"/>
      <c r="G79" s="28"/>
    </row>
    <row r="80" spans="1:7" ht="25.5" customHeight="1" x14ac:dyDescent="0.25">
      <c r="A80" s="20" t="s">
        <v>166</v>
      </c>
      <c r="B80" s="16" t="s">
        <v>167</v>
      </c>
      <c r="C80" s="17">
        <f>SUM(C81)</f>
        <v>8370.42</v>
      </c>
      <c r="D80" s="17">
        <v>10315</v>
      </c>
      <c r="E80" s="17">
        <v>10306.93</v>
      </c>
      <c r="F80" s="18">
        <f t="shared" ref="F80" si="5">SUM(E80/C80)*100</f>
        <v>123.13515928710865</v>
      </c>
      <c r="G80" s="19">
        <v>99.92</v>
      </c>
    </row>
    <row r="81" spans="1:7" ht="25.5" customHeight="1" x14ac:dyDescent="0.25">
      <c r="A81" s="25" t="s">
        <v>168</v>
      </c>
      <c r="B81" s="26" t="s">
        <v>169</v>
      </c>
      <c r="C81" s="27">
        <f>SUM(C82:C83)</f>
        <v>8370.42</v>
      </c>
      <c r="D81" s="28"/>
      <c r="E81" s="27">
        <v>10306.93</v>
      </c>
      <c r="F81" s="79"/>
      <c r="G81" s="28"/>
    </row>
    <row r="82" spans="1:7" ht="25.5" customHeight="1" x14ac:dyDescent="0.25">
      <c r="A82" s="25" t="s">
        <v>170</v>
      </c>
      <c r="B82" s="26" t="s">
        <v>171</v>
      </c>
      <c r="C82" s="27">
        <v>306.85000000000002</v>
      </c>
      <c r="D82" s="28"/>
      <c r="E82" s="27">
        <v>184.8</v>
      </c>
      <c r="F82" s="79"/>
      <c r="G82" s="28"/>
    </row>
    <row r="83" spans="1:7" ht="25.5" customHeight="1" x14ac:dyDescent="0.25">
      <c r="A83" s="25" t="s">
        <v>172</v>
      </c>
      <c r="B83" s="26" t="s">
        <v>173</v>
      </c>
      <c r="C83" s="27">
        <v>8063.57</v>
      </c>
      <c r="D83" s="28"/>
      <c r="E83" s="27">
        <v>10122.129999999999</v>
      </c>
      <c r="F83" s="79"/>
      <c r="G83" s="28"/>
    </row>
    <row r="84" spans="1:7" ht="25.5" customHeight="1" x14ac:dyDescent="0.25">
      <c r="A84" s="20" t="s">
        <v>174</v>
      </c>
      <c r="B84" s="16" t="s">
        <v>175</v>
      </c>
      <c r="C84" s="17">
        <v>211</v>
      </c>
      <c r="D84" s="17">
        <v>465</v>
      </c>
      <c r="E84" s="17">
        <v>465</v>
      </c>
      <c r="F84" s="18">
        <f t="shared" ref="F84" si="6">SUM(E84/C84)*100</f>
        <v>220.37914691943129</v>
      </c>
      <c r="G84" s="19">
        <v>100</v>
      </c>
    </row>
    <row r="85" spans="1:7" ht="25.5" customHeight="1" x14ac:dyDescent="0.25">
      <c r="A85" s="25" t="s">
        <v>176</v>
      </c>
      <c r="B85" s="26" t="s">
        <v>70</v>
      </c>
      <c r="C85" s="27">
        <v>211</v>
      </c>
      <c r="D85" s="28"/>
      <c r="E85" s="27">
        <v>465</v>
      </c>
      <c r="F85" s="79"/>
      <c r="G85" s="28"/>
    </row>
    <row r="86" spans="1:7" ht="26.25" customHeight="1" x14ac:dyDescent="0.25">
      <c r="A86" s="25" t="s">
        <v>177</v>
      </c>
      <c r="B86" s="26" t="s">
        <v>178</v>
      </c>
      <c r="C86" s="27">
        <v>211</v>
      </c>
      <c r="D86" s="28"/>
      <c r="E86" s="27">
        <v>465</v>
      </c>
      <c r="F86" s="79"/>
      <c r="G86" s="28"/>
    </row>
    <row r="87" spans="1:7" ht="25.5" customHeight="1" x14ac:dyDescent="0.25">
      <c r="A87" s="20" t="s">
        <v>179</v>
      </c>
      <c r="B87" s="16" t="s">
        <v>180</v>
      </c>
      <c r="C87" s="17">
        <v>42797.88</v>
      </c>
      <c r="D87" s="17">
        <v>41712</v>
      </c>
      <c r="E87" s="17">
        <v>49088.92</v>
      </c>
      <c r="F87" s="18">
        <f t="shared" ref="F87:F88" si="7">SUM(E87/C87)*100</f>
        <v>114.69941969088188</v>
      </c>
      <c r="G87" s="19">
        <v>117.69</v>
      </c>
    </row>
    <row r="88" spans="1:7" ht="25.5" customHeight="1" x14ac:dyDescent="0.25">
      <c r="A88" s="20" t="s">
        <v>181</v>
      </c>
      <c r="B88" s="16" t="s">
        <v>182</v>
      </c>
      <c r="C88" s="17">
        <f>SUM(C89+C91+C95)</f>
        <v>42797.880000000005</v>
      </c>
      <c r="D88" s="17">
        <v>41712</v>
      </c>
      <c r="E88" s="17">
        <v>49088.92</v>
      </c>
      <c r="F88" s="18">
        <f t="shared" si="7"/>
        <v>114.69941969088187</v>
      </c>
      <c r="G88" s="19">
        <v>117.69</v>
      </c>
    </row>
    <row r="89" spans="1:7" ht="25.5" customHeight="1" x14ac:dyDescent="0.25">
      <c r="A89" s="25" t="s">
        <v>183</v>
      </c>
      <c r="B89" s="26" t="s">
        <v>184</v>
      </c>
      <c r="C89" s="27">
        <v>0</v>
      </c>
      <c r="D89" s="28"/>
      <c r="E89" s="27">
        <v>6925</v>
      </c>
      <c r="F89" s="79"/>
      <c r="G89" s="28"/>
    </row>
    <row r="90" spans="1:7" ht="25.5" customHeight="1" x14ac:dyDescent="0.25">
      <c r="A90" s="25" t="s">
        <v>185</v>
      </c>
      <c r="B90" s="26" t="s">
        <v>186</v>
      </c>
      <c r="C90" s="27">
        <v>0</v>
      </c>
      <c r="D90" s="28"/>
      <c r="E90" s="27">
        <v>6925</v>
      </c>
      <c r="F90" s="79"/>
      <c r="G90" s="28"/>
    </row>
    <row r="91" spans="1:7" ht="25.5" customHeight="1" x14ac:dyDescent="0.25">
      <c r="A91" s="25" t="s">
        <v>187</v>
      </c>
      <c r="B91" s="26" t="s">
        <v>188</v>
      </c>
      <c r="C91" s="27">
        <f>SUM(C92:C93)</f>
        <v>14637.880000000001</v>
      </c>
      <c r="D91" s="28"/>
      <c r="E91" s="27">
        <v>16410</v>
      </c>
      <c r="F91" s="79"/>
      <c r="G91" s="28"/>
    </row>
    <row r="92" spans="1:7" ht="25.5" customHeight="1" x14ac:dyDescent="0.25">
      <c r="A92" s="25" t="s">
        <v>189</v>
      </c>
      <c r="B92" s="26" t="s">
        <v>190</v>
      </c>
      <c r="C92" s="27">
        <v>5839.44</v>
      </c>
      <c r="D92" s="28"/>
      <c r="E92" s="27">
        <v>698.75</v>
      </c>
      <c r="F92" s="79"/>
      <c r="G92" s="28"/>
    </row>
    <row r="93" spans="1:7" ht="25.5" customHeight="1" x14ac:dyDescent="0.25">
      <c r="A93" s="25" t="s">
        <v>191</v>
      </c>
      <c r="B93" s="26" t="s">
        <v>192</v>
      </c>
      <c r="C93" s="27">
        <v>8798.44</v>
      </c>
      <c r="D93" s="28"/>
      <c r="E93" s="27">
        <v>12949.75</v>
      </c>
      <c r="F93" s="79"/>
      <c r="G93" s="28"/>
    </row>
    <row r="94" spans="1:7" ht="25.5" customHeight="1" x14ac:dyDescent="0.25">
      <c r="A94" s="25" t="s">
        <v>193</v>
      </c>
      <c r="B94" s="26" t="s">
        <v>194</v>
      </c>
      <c r="C94" s="27">
        <v>0</v>
      </c>
      <c r="D94" s="28"/>
      <c r="E94" s="27">
        <v>2761.5</v>
      </c>
      <c r="F94" s="79"/>
      <c r="G94" s="28"/>
    </row>
    <row r="95" spans="1:7" ht="25.5" customHeight="1" x14ac:dyDescent="0.25">
      <c r="A95" s="25" t="s">
        <v>195</v>
      </c>
      <c r="B95" s="26" t="s">
        <v>196</v>
      </c>
      <c r="C95" s="27">
        <v>28160</v>
      </c>
      <c r="D95" s="28"/>
      <c r="E95" s="27">
        <v>25753.919999999998</v>
      </c>
      <c r="F95" s="79"/>
      <c r="G95" s="28"/>
    </row>
    <row r="96" spans="1:7" ht="25.5" customHeight="1" x14ac:dyDescent="0.25">
      <c r="A96" s="25" t="s">
        <v>197</v>
      </c>
      <c r="B96" s="26" t="s">
        <v>198</v>
      </c>
      <c r="C96" s="27">
        <v>28160</v>
      </c>
      <c r="D96" s="28"/>
      <c r="E96" s="27">
        <v>25753.919999999998</v>
      </c>
      <c r="F96" s="79"/>
      <c r="G96" s="28"/>
    </row>
  </sheetData>
  <mergeCells count="6">
    <mergeCell ref="A35:B35"/>
    <mergeCell ref="A2:G2"/>
    <mergeCell ref="A4:G4"/>
    <mergeCell ref="A6:B6"/>
    <mergeCell ref="A7:B7"/>
    <mergeCell ref="A34:B3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C3365-D74E-441F-9572-00A392468F8A}">
  <dimension ref="A1:G32"/>
  <sheetViews>
    <sheetView workbookViewId="0">
      <selection sqref="A1:G1"/>
    </sheetView>
  </sheetViews>
  <sheetFormatPr defaultRowHeight="15" x14ac:dyDescent="0.25"/>
  <cols>
    <col min="1" max="1" width="4.5703125" customWidth="1"/>
    <col min="2" max="2" width="24.42578125" customWidth="1"/>
    <col min="3" max="3" width="17.5703125" customWidth="1"/>
    <col min="4" max="5" width="17.7109375" customWidth="1"/>
    <col min="6" max="6" width="7.42578125" customWidth="1"/>
    <col min="7" max="7" width="6.28515625" customWidth="1"/>
  </cols>
  <sheetData>
    <row r="1" spans="1:7" ht="15" customHeight="1" x14ac:dyDescent="0.25">
      <c r="A1" s="94" t="s">
        <v>199</v>
      </c>
      <c r="B1" s="94"/>
      <c r="C1" s="94"/>
      <c r="D1" s="94"/>
      <c r="E1" s="94"/>
      <c r="F1" s="94"/>
      <c r="G1" s="94"/>
    </row>
    <row r="2" spans="1:7" ht="1.5" customHeight="1" x14ac:dyDescent="0.25"/>
    <row r="3" spans="1:7" ht="15" customHeight="1" x14ac:dyDescent="0.25">
      <c r="A3" s="95" t="s">
        <v>200</v>
      </c>
      <c r="B3" s="95"/>
      <c r="C3" s="95"/>
      <c r="D3" s="95"/>
      <c r="E3" s="95"/>
      <c r="F3" s="95"/>
      <c r="G3" s="95"/>
    </row>
    <row r="4" spans="1:7" ht="11.25" customHeight="1" x14ac:dyDescent="0.25"/>
    <row r="5" spans="1:7" ht="33.75" x14ac:dyDescent="0.25">
      <c r="A5" s="93" t="s">
        <v>3</v>
      </c>
      <c r="B5" s="93"/>
      <c r="C5" s="12" t="s">
        <v>201</v>
      </c>
      <c r="D5" s="12" t="s">
        <v>202</v>
      </c>
      <c r="E5" s="12" t="s">
        <v>203</v>
      </c>
      <c r="F5" s="12" t="s">
        <v>204</v>
      </c>
      <c r="G5" s="12" t="s">
        <v>8</v>
      </c>
    </row>
    <row r="6" spans="1:7" ht="11.25" customHeight="1" x14ac:dyDescent="0.25">
      <c r="A6" s="90">
        <v>1</v>
      </c>
      <c r="B6" s="90"/>
      <c r="C6" s="14">
        <v>2</v>
      </c>
      <c r="D6" s="14">
        <v>3</v>
      </c>
      <c r="E6" s="14">
        <v>4</v>
      </c>
      <c r="F6" s="14">
        <v>5</v>
      </c>
      <c r="G6" s="14">
        <v>6</v>
      </c>
    </row>
    <row r="7" spans="1:7" x14ac:dyDescent="0.25">
      <c r="A7" s="15"/>
      <c r="B7" s="16" t="s">
        <v>30</v>
      </c>
      <c r="C7" s="17">
        <f>SUM(C8+C10+C13+C16)</f>
        <v>1982465.95</v>
      </c>
      <c r="D7" s="17">
        <v>2391171.2999999998</v>
      </c>
      <c r="E7" s="17">
        <v>2283822.06</v>
      </c>
      <c r="F7" s="18">
        <f>SUM(E7/C7)*100</f>
        <v>115.2010736930942</v>
      </c>
      <c r="G7" s="19">
        <v>95.51</v>
      </c>
    </row>
    <row r="8" spans="1:7" x14ac:dyDescent="0.25">
      <c r="A8" s="30" t="s">
        <v>205</v>
      </c>
      <c r="B8" s="31" t="s">
        <v>206</v>
      </c>
      <c r="C8" s="32">
        <v>5772.34</v>
      </c>
      <c r="D8" s="32">
        <v>9390.2999999999993</v>
      </c>
      <c r="E8" s="32">
        <v>9620.66</v>
      </c>
      <c r="F8" s="18">
        <f t="shared" ref="F8:F17" si="0">SUM(E8/C8)*100</f>
        <v>166.6682835730397</v>
      </c>
      <c r="G8" s="32">
        <v>102.45</v>
      </c>
    </row>
    <row r="9" spans="1:7" x14ac:dyDescent="0.25">
      <c r="A9" s="25" t="s">
        <v>207</v>
      </c>
      <c r="B9" s="26" t="s">
        <v>206</v>
      </c>
      <c r="C9" s="27">
        <v>5772.34</v>
      </c>
      <c r="D9" s="27">
        <v>9390.2999999999993</v>
      </c>
      <c r="E9" s="27">
        <v>9620.66</v>
      </c>
      <c r="F9" s="18">
        <f t="shared" si="0"/>
        <v>166.6682835730397</v>
      </c>
      <c r="G9" s="27">
        <v>102.45</v>
      </c>
    </row>
    <row r="10" spans="1:7" ht="22.5" x14ac:dyDescent="0.25">
      <c r="A10" s="30" t="s">
        <v>179</v>
      </c>
      <c r="B10" s="31" t="s">
        <v>208</v>
      </c>
      <c r="C10" s="32">
        <f>SUM(C11:C12)</f>
        <v>97677.39</v>
      </c>
      <c r="D10" s="32">
        <v>98014</v>
      </c>
      <c r="E10" s="32">
        <v>110324.32</v>
      </c>
      <c r="F10" s="18">
        <f t="shared" si="0"/>
        <v>112.94765349483642</v>
      </c>
      <c r="G10" s="32">
        <v>112.56</v>
      </c>
    </row>
    <row r="11" spans="1:7" x14ac:dyDescent="0.25">
      <c r="A11" s="25" t="s">
        <v>209</v>
      </c>
      <c r="B11" s="26" t="s">
        <v>208</v>
      </c>
      <c r="C11" s="27">
        <v>32835.42</v>
      </c>
      <c r="D11" s="27">
        <v>22215</v>
      </c>
      <c r="E11" s="27">
        <v>25604.89</v>
      </c>
      <c r="F11" s="18">
        <f t="shared" si="0"/>
        <v>77.979480694932491</v>
      </c>
      <c r="G11" s="27">
        <v>115.26</v>
      </c>
    </row>
    <row r="12" spans="1:7" x14ac:dyDescent="0.25">
      <c r="A12" s="25" t="s">
        <v>210</v>
      </c>
      <c r="B12" s="26" t="s">
        <v>211</v>
      </c>
      <c r="C12" s="27">
        <v>64841.97</v>
      </c>
      <c r="D12" s="27">
        <v>75799</v>
      </c>
      <c r="E12" s="27">
        <v>84719.43</v>
      </c>
      <c r="F12" s="18">
        <f t="shared" si="0"/>
        <v>130.65523764931879</v>
      </c>
      <c r="G12" s="27">
        <v>111.77</v>
      </c>
    </row>
    <row r="13" spans="1:7" ht="25.5" customHeight="1" x14ac:dyDescent="0.25">
      <c r="A13" s="30" t="s">
        <v>212</v>
      </c>
      <c r="B13" s="31" t="s">
        <v>213</v>
      </c>
      <c r="C13" s="32">
        <f>SUM(C14:C15)</f>
        <v>1868390.13</v>
      </c>
      <c r="D13" s="32">
        <v>2283302</v>
      </c>
      <c r="E13" s="32">
        <v>2163346.08</v>
      </c>
      <c r="F13" s="18">
        <f t="shared" si="0"/>
        <v>115.78663605978265</v>
      </c>
      <c r="G13" s="32">
        <v>94.75</v>
      </c>
    </row>
    <row r="14" spans="1:7" ht="25.5" customHeight="1" x14ac:dyDescent="0.25">
      <c r="A14" s="25" t="s">
        <v>214</v>
      </c>
      <c r="B14" s="26" t="s">
        <v>215</v>
      </c>
      <c r="C14" s="27">
        <v>20889.650000000001</v>
      </c>
      <c r="D14" s="27">
        <v>59630</v>
      </c>
      <c r="E14" s="27">
        <v>58215.18</v>
      </c>
      <c r="F14" s="18">
        <f t="shared" si="0"/>
        <v>278.67953747429948</v>
      </c>
      <c r="G14" s="27">
        <v>97.63</v>
      </c>
    </row>
    <row r="15" spans="1:7" x14ac:dyDescent="0.25">
      <c r="A15" s="25" t="s">
        <v>216</v>
      </c>
      <c r="B15" s="26" t="s">
        <v>217</v>
      </c>
      <c r="C15" s="27">
        <v>1847500.48</v>
      </c>
      <c r="D15" s="27">
        <v>2223672</v>
      </c>
      <c r="E15" s="27">
        <v>2105130.9</v>
      </c>
      <c r="F15" s="18">
        <f t="shared" si="0"/>
        <v>113.94480936751907</v>
      </c>
      <c r="G15" s="27">
        <v>94.67</v>
      </c>
    </row>
    <row r="16" spans="1:7" x14ac:dyDescent="0.25">
      <c r="A16" s="30" t="s">
        <v>31</v>
      </c>
      <c r="B16" s="31" t="s">
        <v>218</v>
      </c>
      <c r="C16" s="32">
        <v>10626.09</v>
      </c>
      <c r="D16" s="32">
        <v>465</v>
      </c>
      <c r="E16" s="32">
        <v>531</v>
      </c>
      <c r="F16" s="18">
        <f t="shared" si="0"/>
        <v>4.9971344116227137</v>
      </c>
      <c r="G16" s="32">
        <v>114.19</v>
      </c>
    </row>
    <row r="17" spans="1:7" x14ac:dyDescent="0.25">
      <c r="A17" s="25" t="s">
        <v>219</v>
      </c>
      <c r="B17" s="26" t="s">
        <v>220</v>
      </c>
      <c r="C17" s="27">
        <v>10626.09</v>
      </c>
      <c r="D17" s="27">
        <v>465</v>
      </c>
      <c r="E17" s="27">
        <v>531</v>
      </c>
      <c r="F17" s="18">
        <f t="shared" si="0"/>
        <v>4.9971344116227137</v>
      </c>
      <c r="G17" s="27">
        <v>114.19</v>
      </c>
    </row>
    <row r="18" spans="1:7" ht="15.75" customHeight="1" x14ac:dyDescent="0.25">
      <c r="A18" s="95" t="s">
        <v>200</v>
      </c>
      <c r="B18" s="95"/>
      <c r="C18" s="95"/>
      <c r="D18" s="95"/>
      <c r="E18" s="95"/>
      <c r="F18" s="95"/>
      <c r="G18" s="95"/>
    </row>
    <row r="19" spans="1:7" ht="10.5" customHeight="1" x14ac:dyDescent="0.25"/>
    <row r="20" spans="1:7" ht="33.75" x14ac:dyDescent="0.25">
      <c r="A20" s="93" t="s">
        <v>3</v>
      </c>
      <c r="B20" s="93"/>
      <c r="C20" s="12" t="s">
        <v>201</v>
      </c>
      <c r="D20" s="12" t="s">
        <v>202</v>
      </c>
      <c r="E20" s="12" t="s">
        <v>203</v>
      </c>
      <c r="F20" s="12" t="s">
        <v>204</v>
      </c>
      <c r="G20" s="12" t="s">
        <v>8</v>
      </c>
    </row>
    <row r="21" spans="1:7" ht="11.25" customHeight="1" x14ac:dyDescent="0.25">
      <c r="A21" s="90">
        <v>1</v>
      </c>
      <c r="B21" s="90"/>
      <c r="C21" s="14">
        <v>2</v>
      </c>
      <c r="D21" s="14">
        <v>3</v>
      </c>
      <c r="E21" s="14">
        <v>4</v>
      </c>
      <c r="F21" s="14">
        <v>5</v>
      </c>
      <c r="G21" s="14">
        <v>6</v>
      </c>
    </row>
    <row r="22" spans="1:7" x14ac:dyDescent="0.25">
      <c r="A22" s="15"/>
      <c r="B22" s="16" t="s">
        <v>81</v>
      </c>
      <c r="C22" s="17">
        <f>SUM(C23+C25+C28+C31)</f>
        <v>1942925.14</v>
      </c>
      <c r="D22" s="17">
        <v>2391171.2999999998</v>
      </c>
      <c r="E22" s="17">
        <v>2378090.46</v>
      </c>
      <c r="F22" s="18">
        <f>SUM(E22/C22)*100</f>
        <v>122.3974311228481</v>
      </c>
      <c r="G22" s="19">
        <v>99.45</v>
      </c>
    </row>
    <row r="23" spans="1:7" x14ac:dyDescent="0.25">
      <c r="A23" s="30" t="s">
        <v>205</v>
      </c>
      <c r="B23" s="31" t="s">
        <v>206</v>
      </c>
      <c r="C23" s="32">
        <v>6151.68</v>
      </c>
      <c r="D23" s="32">
        <v>9390.2999999999993</v>
      </c>
      <c r="E23" s="32">
        <v>9066.52</v>
      </c>
      <c r="F23" s="18">
        <f t="shared" ref="F23:F32" si="1">SUM(E23/C23)*100</f>
        <v>147.38282875572202</v>
      </c>
      <c r="G23" s="32">
        <v>96.55</v>
      </c>
    </row>
    <row r="24" spans="1:7" x14ac:dyDescent="0.25">
      <c r="A24" s="25" t="s">
        <v>207</v>
      </c>
      <c r="B24" s="26" t="s">
        <v>206</v>
      </c>
      <c r="C24" s="27">
        <v>6151.68</v>
      </c>
      <c r="D24" s="27">
        <v>9390.2999999999993</v>
      </c>
      <c r="E24" s="27">
        <v>9066.52</v>
      </c>
      <c r="F24" s="18">
        <f t="shared" si="1"/>
        <v>147.38282875572202</v>
      </c>
      <c r="G24" s="27">
        <v>96.55</v>
      </c>
    </row>
    <row r="25" spans="1:7" ht="22.5" x14ac:dyDescent="0.25">
      <c r="A25" s="30" t="s">
        <v>179</v>
      </c>
      <c r="B25" s="31" t="s">
        <v>208</v>
      </c>
      <c r="C25" s="32">
        <f>SUM(C26:C27)</f>
        <v>94348.03</v>
      </c>
      <c r="D25" s="32">
        <v>98014</v>
      </c>
      <c r="E25" s="32">
        <v>110786.1</v>
      </c>
      <c r="F25" s="18">
        <f t="shared" si="1"/>
        <v>117.42280151477462</v>
      </c>
      <c r="G25" s="32">
        <v>113.03</v>
      </c>
    </row>
    <row r="26" spans="1:7" x14ac:dyDescent="0.25">
      <c r="A26" s="25" t="s">
        <v>209</v>
      </c>
      <c r="B26" s="26" t="s">
        <v>208</v>
      </c>
      <c r="C26" s="27">
        <v>32132.04</v>
      </c>
      <c r="D26" s="27">
        <v>22215</v>
      </c>
      <c r="E26" s="27">
        <v>22855.35</v>
      </c>
      <c r="F26" s="18">
        <f t="shared" si="1"/>
        <v>71.129470771230203</v>
      </c>
      <c r="G26" s="27">
        <v>102.88</v>
      </c>
    </row>
    <row r="27" spans="1:7" x14ac:dyDescent="0.25">
      <c r="A27" s="25" t="s">
        <v>210</v>
      </c>
      <c r="B27" s="26" t="s">
        <v>211</v>
      </c>
      <c r="C27" s="27">
        <v>62215.99</v>
      </c>
      <c r="D27" s="27">
        <v>75799</v>
      </c>
      <c r="E27" s="27">
        <v>87930.75</v>
      </c>
      <c r="F27" s="18">
        <f t="shared" si="1"/>
        <v>141.33143264295884</v>
      </c>
      <c r="G27" s="27">
        <v>116.01</v>
      </c>
    </row>
    <row r="28" spans="1:7" ht="25.5" customHeight="1" x14ac:dyDescent="0.25">
      <c r="A28" s="30" t="s">
        <v>212</v>
      </c>
      <c r="B28" s="31" t="s">
        <v>213</v>
      </c>
      <c r="C28" s="32">
        <f>SUM(C29:C30)</f>
        <v>1829440.44</v>
      </c>
      <c r="D28" s="32">
        <v>2283302</v>
      </c>
      <c r="E28" s="32">
        <v>2257706.84</v>
      </c>
      <c r="F28" s="18">
        <f t="shared" si="1"/>
        <v>123.409693512624</v>
      </c>
      <c r="G28" s="32">
        <v>98.88</v>
      </c>
    </row>
    <row r="29" spans="1:7" ht="25.5" customHeight="1" x14ac:dyDescent="0.25">
      <c r="A29" s="25" t="s">
        <v>214</v>
      </c>
      <c r="B29" s="26" t="s">
        <v>215</v>
      </c>
      <c r="C29" s="27">
        <v>24810.02</v>
      </c>
      <c r="D29" s="27">
        <v>59630</v>
      </c>
      <c r="E29" s="27">
        <v>57727.76</v>
      </c>
      <c r="F29" s="18">
        <f t="shared" si="1"/>
        <v>232.6792158974479</v>
      </c>
      <c r="G29" s="27">
        <v>96.81</v>
      </c>
    </row>
    <row r="30" spans="1:7" x14ac:dyDescent="0.25">
      <c r="A30" s="25" t="s">
        <v>216</v>
      </c>
      <c r="B30" s="26" t="s">
        <v>217</v>
      </c>
      <c r="C30" s="27">
        <v>1804630.42</v>
      </c>
      <c r="D30" s="27">
        <v>2223672</v>
      </c>
      <c r="E30" s="27">
        <v>2199979.08</v>
      </c>
      <c r="F30" s="18">
        <f t="shared" si="1"/>
        <v>121.90745848116646</v>
      </c>
      <c r="G30" s="27">
        <v>98.93</v>
      </c>
    </row>
    <row r="31" spans="1:7" x14ac:dyDescent="0.25">
      <c r="A31" s="30" t="s">
        <v>31</v>
      </c>
      <c r="B31" s="31" t="s">
        <v>218</v>
      </c>
      <c r="C31" s="32">
        <v>12984.99</v>
      </c>
      <c r="D31" s="32">
        <v>465</v>
      </c>
      <c r="E31" s="32">
        <v>531</v>
      </c>
      <c r="F31" s="18">
        <f t="shared" si="1"/>
        <v>4.0893369960238708</v>
      </c>
      <c r="G31" s="32">
        <v>114.19</v>
      </c>
    </row>
    <row r="32" spans="1:7" x14ac:dyDescent="0.25">
      <c r="A32" s="25" t="s">
        <v>219</v>
      </c>
      <c r="B32" s="26" t="s">
        <v>220</v>
      </c>
      <c r="C32" s="27">
        <v>12984.99</v>
      </c>
      <c r="D32" s="27">
        <v>465</v>
      </c>
      <c r="E32" s="27">
        <v>531</v>
      </c>
      <c r="F32" s="18">
        <f t="shared" si="1"/>
        <v>4.0893369960238708</v>
      </c>
      <c r="G32" s="27">
        <v>114.19</v>
      </c>
    </row>
  </sheetData>
  <mergeCells count="7">
    <mergeCell ref="A21:B21"/>
    <mergeCell ref="A1:G1"/>
    <mergeCell ref="A3:G3"/>
    <mergeCell ref="A5:B5"/>
    <mergeCell ref="A6:B6"/>
    <mergeCell ref="A18:G18"/>
    <mergeCell ref="A20:B2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BF3C-6C3C-4133-9D4D-2C794712656D}">
  <dimension ref="A1:G9"/>
  <sheetViews>
    <sheetView workbookViewId="0">
      <selection sqref="A1:G1"/>
    </sheetView>
  </sheetViews>
  <sheetFormatPr defaultRowHeight="15" x14ac:dyDescent="0.25"/>
  <cols>
    <col min="1" max="1" width="37.7109375" customWidth="1"/>
    <col min="2" max="2" width="16.42578125" customWidth="1"/>
    <col min="3" max="3" width="16.5703125" customWidth="1"/>
    <col min="4" max="4" width="16.42578125" customWidth="1"/>
    <col min="5" max="6" width="6.85546875" customWidth="1"/>
  </cols>
  <sheetData>
    <row r="1" spans="1:7" ht="15" customHeight="1" x14ac:dyDescent="0.25">
      <c r="A1" s="96" t="s">
        <v>283</v>
      </c>
      <c r="B1" s="94"/>
      <c r="C1" s="94"/>
      <c r="D1" s="94"/>
      <c r="E1" s="94"/>
      <c r="F1" s="94"/>
      <c r="G1" s="94"/>
    </row>
    <row r="2" spans="1:7" ht="12.75" customHeight="1" x14ac:dyDescent="0.25"/>
    <row r="3" spans="1:7" ht="22.5" x14ac:dyDescent="0.25">
      <c r="A3" s="29" t="s">
        <v>3</v>
      </c>
      <c r="B3" s="12" t="s">
        <v>221</v>
      </c>
      <c r="C3" s="12" t="s">
        <v>5</v>
      </c>
      <c r="D3" s="12" t="s">
        <v>222</v>
      </c>
      <c r="E3" s="12" t="s">
        <v>17</v>
      </c>
      <c r="F3" s="12" t="s">
        <v>223</v>
      </c>
    </row>
    <row r="4" spans="1:7" ht="11.25" customHeight="1" x14ac:dyDescent="0.25">
      <c r="A4" s="33">
        <v>1</v>
      </c>
      <c r="B4" s="34">
        <v>2</v>
      </c>
      <c r="C4" s="34">
        <v>3</v>
      </c>
      <c r="D4" s="34">
        <v>4</v>
      </c>
      <c r="E4" s="34">
        <v>5</v>
      </c>
      <c r="F4" s="34">
        <v>6</v>
      </c>
    </row>
    <row r="5" spans="1:7" x14ac:dyDescent="0.25">
      <c r="A5" s="35" t="s">
        <v>81</v>
      </c>
      <c r="B5" s="36">
        <v>1942925.14</v>
      </c>
      <c r="C5" s="36">
        <v>2391171.2999999998</v>
      </c>
      <c r="D5" s="36">
        <v>2378090.46</v>
      </c>
      <c r="E5" s="36">
        <f>SUM(D5/B5)*100</f>
        <v>122.3974311228481</v>
      </c>
      <c r="F5" s="36">
        <v>99.45</v>
      </c>
    </row>
    <row r="6" spans="1:7" x14ac:dyDescent="0.25">
      <c r="A6" s="37" t="s">
        <v>224</v>
      </c>
      <c r="B6" s="36">
        <v>1942925.14</v>
      </c>
      <c r="C6" s="36">
        <v>2391171.2999999998</v>
      </c>
      <c r="D6" s="36">
        <v>2378090.46</v>
      </c>
      <c r="E6" s="36">
        <f t="shared" ref="E6:E8" si="0">SUM(D6/B6)*100</f>
        <v>122.3974311228481</v>
      </c>
      <c r="F6" s="36">
        <v>99.45</v>
      </c>
    </row>
    <row r="7" spans="1:7" ht="24" customHeight="1" x14ac:dyDescent="0.25">
      <c r="A7" s="38" t="s">
        <v>225</v>
      </c>
      <c r="B7" s="39">
        <v>1915054.44</v>
      </c>
      <c r="C7" s="39">
        <v>2321131</v>
      </c>
      <c r="D7" s="39">
        <v>2303323.1800000002</v>
      </c>
      <c r="E7" s="36">
        <f t="shared" si="0"/>
        <v>120.27455365707516</v>
      </c>
      <c r="F7" s="39">
        <v>99.23</v>
      </c>
    </row>
    <row r="8" spans="1:7" x14ac:dyDescent="0.25">
      <c r="A8" s="38" t="s">
        <v>226</v>
      </c>
      <c r="B8" s="39">
        <v>27866.7</v>
      </c>
      <c r="C8" s="39">
        <v>68940</v>
      </c>
      <c r="D8" s="39">
        <v>73666.98</v>
      </c>
      <c r="E8" s="36">
        <f t="shared" si="0"/>
        <v>264.35487517359428</v>
      </c>
      <c r="F8" s="39">
        <v>106.86</v>
      </c>
    </row>
    <row r="9" spans="1:7" ht="22.5" x14ac:dyDescent="0.25">
      <c r="A9" s="38" t="s">
        <v>227</v>
      </c>
      <c r="B9" s="39">
        <v>0</v>
      </c>
      <c r="C9" s="39">
        <v>1100.3</v>
      </c>
      <c r="D9" s="39">
        <v>1100.3</v>
      </c>
      <c r="E9" s="36">
        <v>0</v>
      </c>
      <c r="F9" s="39">
        <v>100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19599-1CB6-42F2-8637-EC763D8187EF}">
  <dimension ref="A1:G19"/>
  <sheetViews>
    <sheetView workbookViewId="0">
      <selection activeCell="G19" sqref="G19"/>
    </sheetView>
  </sheetViews>
  <sheetFormatPr defaultRowHeight="15" x14ac:dyDescent="0.25"/>
  <cols>
    <col min="1" max="1" width="5.5703125" customWidth="1"/>
    <col min="2" max="2" width="32.140625" customWidth="1"/>
    <col min="3" max="3" width="16.42578125" customWidth="1"/>
    <col min="4" max="4" width="16.5703125" customWidth="1"/>
    <col min="5" max="5" width="16.42578125" customWidth="1"/>
    <col min="6" max="7" width="6.85546875" customWidth="1"/>
  </cols>
  <sheetData>
    <row r="1" spans="1:7" ht="15" customHeight="1" x14ac:dyDescent="0.25">
      <c r="A1" s="98" t="s">
        <v>265</v>
      </c>
      <c r="B1" s="98"/>
      <c r="C1" s="98"/>
      <c r="D1" s="98"/>
      <c r="E1" s="98"/>
      <c r="F1" s="98"/>
      <c r="G1" s="98"/>
    </row>
    <row r="2" spans="1:7" ht="15.75" customHeight="1" x14ac:dyDescent="0.25"/>
    <row r="3" spans="1:7" ht="12" customHeight="1" x14ac:dyDescent="0.25">
      <c r="A3" s="95"/>
      <c r="B3" s="95"/>
      <c r="C3" s="95"/>
      <c r="D3" s="95"/>
      <c r="E3" s="95"/>
      <c r="F3" s="95"/>
      <c r="G3" s="95"/>
    </row>
    <row r="4" spans="1:7" ht="33.75" x14ac:dyDescent="0.25">
      <c r="A4" s="99" t="s">
        <v>3</v>
      </c>
      <c r="B4" s="99"/>
      <c r="C4" s="65" t="s">
        <v>201</v>
      </c>
      <c r="D4" s="65" t="s">
        <v>5</v>
      </c>
      <c r="E4" s="65" t="s">
        <v>203</v>
      </c>
      <c r="F4" s="65" t="s">
        <v>204</v>
      </c>
      <c r="G4" s="65" t="s">
        <v>8</v>
      </c>
    </row>
    <row r="5" spans="1:7" ht="11.25" customHeight="1" x14ac:dyDescent="0.25">
      <c r="A5" s="90">
        <v>1</v>
      </c>
      <c r="B5" s="90"/>
      <c r="C5" s="14">
        <v>2</v>
      </c>
      <c r="D5" s="14">
        <v>3</v>
      </c>
      <c r="E5" s="14">
        <v>4</v>
      </c>
      <c r="F5" s="14">
        <v>5</v>
      </c>
      <c r="G5" s="14">
        <v>6</v>
      </c>
    </row>
    <row r="6" spans="1:7" x14ac:dyDescent="0.25">
      <c r="A6" s="66" t="s">
        <v>266</v>
      </c>
      <c r="B6" s="67" t="s">
        <v>267</v>
      </c>
      <c r="C6" s="68"/>
      <c r="D6" s="68">
        <v>0</v>
      </c>
      <c r="E6" s="68">
        <v>0</v>
      </c>
      <c r="F6" s="69"/>
      <c r="G6" s="69"/>
    </row>
    <row r="7" spans="1:7" x14ac:dyDescent="0.25">
      <c r="A7" s="66" t="s">
        <v>268</v>
      </c>
      <c r="B7" s="67" t="s">
        <v>269</v>
      </c>
      <c r="C7" s="68"/>
      <c r="D7" s="68">
        <v>0</v>
      </c>
      <c r="E7" s="68">
        <v>0</v>
      </c>
      <c r="F7" s="69"/>
      <c r="G7" s="69"/>
    </row>
    <row r="8" spans="1:7" x14ac:dyDescent="0.25">
      <c r="A8" s="70" t="s">
        <v>270</v>
      </c>
      <c r="B8" s="71" t="s">
        <v>271</v>
      </c>
      <c r="C8" s="61"/>
      <c r="D8" s="72"/>
      <c r="E8" s="61">
        <v>0</v>
      </c>
      <c r="F8" s="72"/>
      <c r="G8" s="69"/>
    </row>
    <row r="9" spans="1:7" x14ac:dyDescent="0.25">
      <c r="A9" s="70" t="s">
        <v>272</v>
      </c>
      <c r="B9" s="71" t="s">
        <v>273</v>
      </c>
      <c r="C9" s="61"/>
      <c r="D9" s="72"/>
      <c r="E9" s="61"/>
      <c r="F9" s="72"/>
      <c r="G9" s="72"/>
    </row>
    <row r="10" spans="1:7" x14ac:dyDescent="0.25">
      <c r="A10" s="70" t="s">
        <v>274</v>
      </c>
      <c r="B10" s="71" t="s">
        <v>275</v>
      </c>
      <c r="C10" s="73"/>
      <c r="D10" s="72"/>
      <c r="E10" s="61"/>
      <c r="F10" s="74"/>
      <c r="G10" s="74">
        <v>0</v>
      </c>
    </row>
    <row r="11" spans="1:7" ht="12" customHeight="1" x14ac:dyDescent="0.25">
      <c r="A11" s="95"/>
      <c r="B11" s="95"/>
      <c r="C11" s="95"/>
      <c r="D11" s="95"/>
      <c r="E11" s="95"/>
      <c r="F11" s="95"/>
      <c r="G11" s="95"/>
    </row>
    <row r="12" spans="1:7" ht="33.75" x14ac:dyDescent="0.25">
      <c r="A12" s="99" t="s">
        <v>3</v>
      </c>
      <c r="B12" s="99"/>
      <c r="C12" s="65" t="s">
        <v>201</v>
      </c>
      <c r="D12" s="65" t="s">
        <v>5</v>
      </c>
      <c r="E12" s="65" t="s">
        <v>203</v>
      </c>
      <c r="F12" s="65" t="s">
        <v>204</v>
      </c>
      <c r="G12" s="65" t="s">
        <v>8</v>
      </c>
    </row>
    <row r="13" spans="1:7" ht="11.25" customHeight="1" x14ac:dyDescent="0.25">
      <c r="A13" s="90">
        <v>1</v>
      </c>
      <c r="B13" s="90"/>
      <c r="C13" s="14">
        <v>2</v>
      </c>
      <c r="D13" s="14">
        <v>3</v>
      </c>
      <c r="E13" s="14">
        <v>4</v>
      </c>
      <c r="F13" s="14">
        <v>5</v>
      </c>
      <c r="G13" s="14">
        <v>6</v>
      </c>
    </row>
    <row r="14" spans="1:7" x14ac:dyDescent="0.25">
      <c r="A14" s="66" t="s">
        <v>266</v>
      </c>
      <c r="B14" s="67" t="s">
        <v>267</v>
      </c>
      <c r="C14" s="68"/>
      <c r="D14" s="68">
        <v>0</v>
      </c>
      <c r="E14" s="75">
        <v>0</v>
      </c>
      <c r="F14" s="69"/>
      <c r="G14" s="69"/>
    </row>
    <row r="15" spans="1:7" x14ac:dyDescent="0.25">
      <c r="A15" s="66" t="s">
        <v>268</v>
      </c>
      <c r="B15" s="67" t="s">
        <v>269</v>
      </c>
      <c r="C15" s="68"/>
      <c r="D15" s="68">
        <v>0</v>
      </c>
      <c r="E15" s="75">
        <v>0</v>
      </c>
      <c r="F15" s="69"/>
      <c r="G15" s="69"/>
    </row>
    <row r="16" spans="1:7" x14ac:dyDescent="0.25">
      <c r="A16" s="70" t="s">
        <v>270</v>
      </c>
      <c r="B16" s="71" t="s">
        <v>271</v>
      </c>
      <c r="C16" s="61"/>
      <c r="D16" s="72"/>
      <c r="E16" s="74"/>
      <c r="F16" s="72"/>
      <c r="G16" s="69"/>
    </row>
    <row r="17" spans="1:7" x14ac:dyDescent="0.25">
      <c r="A17" s="70" t="s">
        <v>274</v>
      </c>
      <c r="B17" s="71" t="s">
        <v>275</v>
      </c>
      <c r="C17" s="73"/>
      <c r="D17" s="72"/>
      <c r="E17" s="74">
        <v>0</v>
      </c>
      <c r="F17" s="74"/>
      <c r="G17" s="74">
        <v>0</v>
      </c>
    </row>
    <row r="18" spans="1:7" ht="19.5" customHeight="1" x14ac:dyDescent="0.25">
      <c r="C18" s="76"/>
    </row>
    <row r="19" spans="1:7" ht="18" customHeight="1" x14ac:dyDescent="0.25">
      <c r="A19" s="97" t="s">
        <v>276</v>
      </c>
      <c r="B19" s="97"/>
      <c r="C19" s="77">
        <v>-5998.64</v>
      </c>
      <c r="D19" s="77">
        <v>0</v>
      </c>
      <c r="E19" s="77">
        <v>-94268.4</v>
      </c>
      <c r="F19" s="78">
        <f>SUM(E19/C19)*100</f>
        <v>1571.4962058066494</v>
      </c>
      <c r="G19" s="78"/>
    </row>
  </sheetData>
  <mergeCells count="8">
    <mergeCell ref="A13:B13"/>
    <mergeCell ref="A19:B19"/>
    <mergeCell ref="A1:G1"/>
    <mergeCell ref="A3:G3"/>
    <mergeCell ref="A4:B4"/>
    <mergeCell ref="A5:B5"/>
    <mergeCell ref="A11:G11"/>
    <mergeCell ref="A12:B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63CB6-38F2-4A76-AB65-C27F801ED7A3}">
  <dimension ref="A1:G10"/>
  <sheetViews>
    <sheetView workbookViewId="0">
      <selection activeCell="C19" sqref="C19"/>
    </sheetView>
  </sheetViews>
  <sheetFormatPr defaultRowHeight="15" x14ac:dyDescent="0.25"/>
  <cols>
    <col min="1" max="1" width="5.5703125" customWidth="1"/>
    <col min="2" max="2" width="32.140625" customWidth="1"/>
    <col min="3" max="3" width="16.42578125" customWidth="1"/>
    <col min="4" max="4" width="16.5703125" customWidth="1"/>
    <col min="5" max="5" width="16.42578125" customWidth="1"/>
    <col min="6" max="7" width="6.85546875" customWidth="1"/>
  </cols>
  <sheetData>
    <row r="1" spans="1:7" ht="16.5" customHeight="1" x14ac:dyDescent="0.25">
      <c r="A1" s="100"/>
      <c r="B1" s="100"/>
      <c r="C1" s="100"/>
      <c r="D1" s="100"/>
      <c r="E1" s="100"/>
      <c r="F1" s="100"/>
      <c r="G1" s="100"/>
    </row>
    <row r="2" spans="1:7" ht="12.75" customHeight="1" x14ac:dyDescent="0.25"/>
    <row r="3" spans="1:7" ht="15.75" customHeight="1" x14ac:dyDescent="0.25">
      <c r="A3" s="95" t="s">
        <v>228</v>
      </c>
      <c r="B3" s="95"/>
      <c r="C3" s="95"/>
      <c r="D3" s="95"/>
      <c r="E3" s="95"/>
      <c r="F3" s="95"/>
      <c r="G3" s="95"/>
    </row>
    <row r="4" spans="1:7" ht="12.75" customHeight="1" x14ac:dyDescent="0.25"/>
    <row r="5" spans="1:7" ht="33.75" x14ac:dyDescent="0.25">
      <c r="A5" s="93" t="s">
        <v>3</v>
      </c>
      <c r="B5" s="93"/>
      <c r="C5" s="12" t="s">
        <v>201</v>
      </c>
      <c r="D5" s="12" t="s">
        <v>5</v>
      </c>
      <c r="E5" s="12" t="s">
        <v>203</v>
      </c>
      <c r="F5" s="12" t="s">
        <v>204</v>
      </c>
      <c r="G5" s="12" t="s">
        <v>8</v>
      </c>
    </row>
    <row r="6" spans="1:7" ht="11.25" customHeight="1" x14ac:dyDescent="0.25">
      <c r="A6" s="90">
        <v>1</v>
      </c>
      <c r="B6" s="90"/>
      <c r="C6" s="14">
        <v>2</v>
      </c>
      <c r="D6" s="14">
        <v>3</v>
      </c>
      <c r="E6" s="14">
        <v>4</v>
      </c>
      <c r="F6" s="14">
        <v>5</v>
      </c>
      <c r="G6" s="14">
        <v>6</v>
      </c>
    </row>
    <row r="7" spans="1:7" ht="18" customHeight="1" x14ac:dyDescent="0.25">
      <c r="A7" s="35"/>
      <c r="B7" s="40"/>
      <c r="C7" s="36"/>
      <c r="D7" s="36"/>
      <c r="E7" s="36"/>
      <c r="F7" s="41"/>
      <c r="G7" s="41"/>
    </row>
    <row r="8" spans="1:7" ht="18" customHeight="1" x14ac:dyDescent="0.25">
      <c r="A8" s="35"/>
      <c r="B8" s="40"/>
      <c r="C8" s="36"/>
      <c r="D8" s="36"/>
      <c r="E8" s="36"/>
      <c r="F8" s="41"/>
      <c r="G8" s="41"/>
    </row>
    <row r="9" spans="1:7" ht="18" customHeight="1" x14ac:dyDescent="0.25">
      <c r="A9" s="42"/>
      <c r="B9" s="43"/>
      <c r="C9" s="44"/>
      <c r="D9" s="45"/>
      <c r="E9" s="44"/>
      <c r="F9" s="45"/>
      <c r="G9" s="41"/>
    </row>
    <row r="10" spans="1:7" ht="18" customHeight="1" x14ac:dyDescent="0.25">
      <c r="A10" s="42"/>
      <c r="B10" s="43"/>
      <c r="C10" s="44"/>
      <c r="D10" s="45"/>
      <c r="E10" s="44"/>
      <c r="F10" s="45"/>
      <c r="G10" s="45"/>
    </row>
  </sheetData>
  <mergeCells count="4">
    <mergeCell ref="A1:G1"/>
    <mergeCell ref="A3:G3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1E2DF-ABDA-4BD3-A254-C9588B3ED384}">
  <dimension ref="A1:G9"/>
  <sheetViews>
    <sheetView workbookViewId="0">
      <selection activeCell="D21" sqref="D21"/>
    </sheetView>
  </sheetViews>
  <sheetFormatPr defaultRowHeight="15" x14ac:dyDescent="0.25"/>
  <cols>
    <col min="1" max="1" width="4.5703125" customWidth="1"/>
    <col min="2" max="2" width="24.42578125" customWidth="1"/>
    <col min="3" max="3" width="17.5703125" customWidth="1"/>
    <col min="4" max="5" width="17.7109375" customWidth="1"/>
    <col min="6" max="6" width="7.42578125" customWidth="1"/>
    <col min="7" max="7" width="6.28515625" customWidth="1"/>
  </cols>
  <sheetData>
    <row r="1" spans="1:7" ht="15" customHeight="1" x14ac:dyDescent="0.25">
      <c r="A1" s="94" t="s">
        <v>229</v>
      </c>
      <c r="B1" s="94"/>
      <c r="C1" s="94"/>
      <c r="D1" s="94"/>
      <c r="E1" s="94"/>
      <c r="F1" s="94"/>
      <c r="G1" s="94"/>
    </row>
    <row r="2" spans="1:7" ht="1.5" customHeight="1" x14ac:dyDescent="0.25"/>
    <row r="3" spans="1:7" ht="15" customHeight="1" x14ac:dyDescent="0.25">
      <c r="A3" s="95" t="s">
        <v>200</v>
      </c>
      <c r="B3" s="95"/>
      <c r="C3" s="95"/>
      <c r="D3" s="95"/>
      <c r="E3" s="95"/>
      <c r="F3" s="95"/>
      <c r="G3" s="95"/>
    </row>
    <row r="4" spans="1:7" ht="11.25" customHeight="1" x14ac:dyDescent="0.25"/>
    <row r="5" spans="1:7" ht="33.75" x14ac:dyDescent="0.25">
      <c r="A5" s="93" t="s">
        <v>3</v>
      </c>
      <c r="B5" s="93"/>
      <c r="C5" s="12" t="s">
        <v>201</v>
      </c>
      <c r="D5" s="12" t="s">
        <v>202</v>
      </c>
      <c r="E5" s="12" t="s">
        <v>203</v>
      </c>
      <c r="F5" s="12" t="s">
        <v>204</v>
      </c>
      <c r="G5" s="12" t="s">
        <v>8</v>
      </c>
    </row>
    <row r="6" spans="1:7" ht="11.25" customHeight="1" x14ac:dyDescent="0.25">
      <c r="A6" s="90">
        <v>1</v>
      </c>
      <c r="B6" s="90"/>
      <c r="C6" s="14">
        <v>2</v>
      </c>
      <c r="D6" s="14">
        <v>3</v>
      </c>
      <c r="E6" s="14">
        <v>4</v>
      </c>
      <c r="F6" s="14">
        <v>5</v>
      </c>
      <c r="G6" s="14">
        <v>6</v>
      </c>
    </row>
    <row r="7" spans="1:7" x14ac:dyDescent="0.25">
      <c r="A7" s="15"/>
      <c r="B7" s="16" t="s">
        <v>81</v>
      </c>
      <c r="C7" s="17"/>
      <c r="D7" s="17"/>
      <c r="E7" s="17"/>
      <c r="F7" s="19"/>
      <c r="G7" s="19"/>
    </row>
    <row r="8" spans="1:7" ht="25.5" customHeight="1" x14ac:dyDescent="0.25">
      <c r="A8" s="46"/>
      <c r="B8" s="47"/>
      <c r="C8" s="32"/>
      <c r="D8" s="32"/>
      <c r="E8" s="32"/>
      <c r="F8" s="32"/>
      <c r="G8" s="32"/>
    </row>
    <row r="9" spans="1:7" ht="25.5" customHeight="1" x14ac:dyDescent="0.25">
      <c r="A9" s="48"/>
      <c r="B9" s="49"/>
      <c r="C9" s="27"/>
      <c r="D9" s="27"/>
      <c r="E9" s="27"/>
      <c r="F9" s="17"/>
      <c r="G9" s="27"/>
    </row>
  </sheetData>
  <mergeCells count="4">
    <mergeCell ref="A1:G1"/>
    <mergeCell ref="A3:G3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9C92-DFD2-4AEE-BCCF-D1A6923E5FD8}">
  <dimension ref="A1:G148"/>
  <sheetViews>
    <sheetView topLeftCell="A139" workbookViewId="0">
      <selection activeCell="L16" sqref="L16"/>
    </sheetView>
  </sheetViews>
  <sheetFormatPr defaultRowHeight="15" x14ac:dyDescent="0.25"/>
  <cols>
    <col min="1" max="1" width="5.7109375" customWidth="1"/>
    <col min="2" max="2" width="13.42578125" customWidth="1"/>
    <col min="3" max="3" width="35.140625" customWidth="1"/>
    <col min="4" max="4" width="15.85546875" customWidth="1"/>
    <col min="5" max="5" width="16" customWidth="1"/>
    <col min="6" max="6" width="7.42578125" customWidth="1"/>
    <col min="7" max="7" width="0.28515625" customWidth="1"/>
    <col min="257" max="257" width="5.7109375" customWidth="1"/>
    <col min="258" max="258" width="13.42578125" customWidth="1"/>
    <col min="259" max="259" width="35.140625" customWidth="1"/>
    <col min="260" max="260" width="15.85546875" customWidth="1"/>
    <col min="261" max="261" width="16" customWidth="1"/>
    <col min="262" max="262" width="7.42578125" customWidth="1"/>
    <col min="263" max="263" width="0.28515625" customWidth="1"/>
    <col min="513" max="513" width="5.7109375" customWidth="1"/>
    <col min="514" max="514" width="13.42578125" customWidth="1"/>
    <col min="515" max="515" width="35.140625" customWidth="1"/>
    <col min="516" max="516" width="15.85546875" customWidth="1"/>
    <col min="517" max="517" width="16" customWidth="1"/>
    <col min="518" max="518" width="7.42578125" customWidth="1"/>
    <col min="519" max="519" width="0.28515625" customWidth="1"/>
    <col min="769" max="769" width="5.7109375" customWidth="1"/>
    <col min="770" max="770" width="13.42578125" customWidth="1"/>
    <col min="771" max="771" width="35.140625" customWidth="1"/>
    <col min="772" max="772" width="15.85546875" customWidth="1"/>
    <col min="773" max="773" width="16" customWidth="1"/>
    <col min="774" max="774" width="7.42578125" customWidth="1"/>
    <col min="775" max="775" width="0.28515625" customWidth="1"/>
    <col min="1025" max="1025" width="5.7109375" customWidth="1"/>
    <col min="1026" max="1026" width="13.42578125" customWidth="1"/>
    <col min="1027" max="1027" width="35.140625" customWidth="1"/>
    <col min="1028" max="1028" width="15.85546875" customWidth="1"/>
    <col min="1029" max="1029" width="16" customWidth="1"/>
    <col min="1030" max="1030" width="7.42578125" customWidth="1"/>
    <col min="1031" max="1031" width="0.28515625" customWidth="1"/>
    <col min="1281" max="1281" width="5.7109375" customWidth="1"/>
    <col min="1282" max="1282" width="13.42578125" customWidth="1"/>
    <col min="1283" max="1283" width="35.140625" customWidth="1"/>
    <col min="1284" max="1284" width="15.85546875" customWidth="1"/>
    <col min="1285" max="1285" width="16" customWidth="1"/>
    <col min="1286" max="1286" width="7.42578125" customWidth="1"/>
    <col min="1287" max="1287" width="0.28515625" customWidth="1"/>
    <col min="1537" max="1537" width="5.7109375" customWidth="1"/>
    <col min="1538" max="1538" width="13.42578125" customWidth="1"/>
    <col min="1539" max="1539" width="35.140625" customWidth="1"/>
    <col min="1540" max="1540" width="15.85546875" customWidth="1"/>
    <col min="1541" max="1541" width="16" customWidth="1"/>
    <col min="1542" max="1542" width="7.42578125" customWidth="1"/>
    <col min="1543" max="1543" width="0.28515625" customWidth="1"/>
    <col min="1793" max="1793" width="5.7109375" customWidth="1"/>
    <col min="1794" max="1794" width="13.42578125" customWidth="1"/>
    <col min="1795" max="1795" width="35.140625" customWidth="1"/>
    <col min="1796" max="1796" width="15.85546875" customWidth="1"/>
    <col min="1797" max="1797" width="16" customWidth="1"/>
    <col min="1798" max="1798" width="7.42578125" customWidth="1"/>
    <col min="1799" max="1799" width="0.28515625" customWidth="1"/>
    <col min="2049" max="2049" width="5.7109375" customWidth="1"/>
    <col min="2050" max="2050" width="13.42578125" customWidth="1"/>
    <col min="2051" max="2051" width="35.140625" customWidth="1"/>
    <col min="2052" max="2052" width="15.85546875" customWidth="1"/>
    <col min="2053" max="2053" width="16" customWidth="1"/>
    <col min="2054" max="2054" width="7.42578125" customWidth="1"/>
    <col min="2055" max="2055" width="0.28515625" customWidth="1"/>
    <col min="2305" max="2305" width="5.7109375" customWidth="1"/>
    <col min="2306" max="2306" width="13.42578125" customWidth="1"/>
    <col min="2307" max="2307" width="35.140625" customWidth="1"/>
    <col min="2308" max="2308" width="15.85546875" customWidth="1"/>
    <col min="2309" max="2309" width="16" customWidth="1"/>
    <col min="2310" max="2310" width="7.42578125" customWidth="1"/>
    <col min="2311" max="2311" width="0.28515625" customWidth="1"/>
    <col min="2561" max="2561" width="5.7109375" customWidth="1"/>
    <col min="2562" max="2562" width="13.42578125" customWidth="1"/>
    <col min="2563" max="2563" width="35.140625" customWidth="1"/>
    <col min="2564" max="2564" width="15.85546875" customWidth="1"/>
    <col min="2565" max="2565" width="16" customWidth="1"/>
    <col min="2566" max="2566" width="7.42578125" customWidth="1"/>
    <col min="2567" max="2567" width="0.28515625" customWidth="1"/>
    <col min="2817" max="2817" width="5.7109375" customWidth="1"/>
    <col min="2818" max="2818" width="13.42578125" customWidth="1"/>
    <col min="2819" max="2819" width="35.140625" customWidth="1"/>
    <col min="2820" max="2820" width="15.85546875" customWidth="1"/>
    <col min="2821" max="2821" width="16" customWidth="1"/>
    <col min="2822" max="2822" width="7.42578125" customWidth="1"/>
    <col min="2823" max="2823" width="0.28515625" customWidth="1"/>
    <col min="3073" max="3073" width="5.7109375" customWidth="1"/>
    <col min="3074" max="3074" width="13.42578125" customWidth="1"/>
    <col min="3075" max="3075" width="35.140625" customWidth="1"/>
    <col min="3076" max="3076" width="15.85546875" customWidth="1"/>
    <col min="3077" max="3077" width="16" customWidth="1"/>
    <col min="3078" max="3078" width="7.42578125" customWidth="1"/>
    <col min="3079" max="3079" width="0.28515625" customWidth="1"/>
    <col min="3329" max="3329" width="5.7109375" customWidth="1"/>
    <col min="3330" max="3330" width="13.42578125" customWidth="1"/>
    <col min="3331" max="3331" width="35.140625" customWidth="1"/>
    <col min="3332" max="3332" width="15.85546875" customWidth="1"/>
    <col min="3333" max="3333" width="16" customWidth="1"/>
    <col min="3334" max="3334" width="7.42578125" customWidth="1"/>
    <col min="3335" max="3335" width="0.28515625" customWidth="1"/>
    <col min="3585" max="3585" width="5.7109375" customWidth="1"/>
    <col min="3586" max="3586" width="13.42578125" customWidth="1"/>
    <col min="3587" max="3587" width="35.140625" customWidth="1"/>
    <col min="3588" max="3588" width="15.85546875" customWidth="1"/>
    <col min="3589" max="3589" width="16" customWidth="1"/>
    <col min="3590" max="3590" width="7.42578125" customWidth="1"/>
    <col min="3591" max="3591" width="0.28515625" customWidth="1"/>
    <col min="3841" max="3841" width="5.7109375" customWidth="1"/>
    <col min="3842" max="3842" width="13.42578125" customWidth="1"/>
    <col min="3843" max="3843" width="35.140625" customWidth="1"/>
    <col min="3844" max="3844" width="15.85546875" customWidth="1"/>
    <col min="3845" max="3845" width="16" customWidth="1"/>
    <col min="3846" max="3846" width="7.42578125" customWidth="1"/>
    <col min="3847" max="3847" width="0.28515625" customWidth="1"/>
    <col min="4097" max="4097" width="5.7109375" customWidth="1"/>
    <col min="4098" max="4098" width="13.42578125" customWidth="1"/>
    <col min="4099" max="4099" width="35.140625" customWidth="1"/>
    <col min="4100" max="4100" width="15.85546875" customWidth="1"/>
    <col min="4101" max="4101" width="16" customWidth="1"/>
    <col min="4102" max="4102" width="7.42578125" customWidth="1"/>
    <col min="4103" max="4103" width="0.28515625" customWidth="1"/>
    <col min="4353" max="4353" width="5.7109375" customWidth="1"/>
    <col min="4354" max="4354" width="13.42578125" customWidth="1"/>
    <col min="4355" max="4355" width="35.140625" customWidth="1"/>
    <col min="4356" max="4356" width="15.85546875" customWidth="1"/>
    <col min="4357" max="4357" width="16" customWidth="1"/>
    <col min="4358" max="4358" width="7.42578125" customWidth="1"/>
    <col min="4359" max="4359" width="0.28515625" customWidth="1"/>
    <col min="4609" max="4609" width="5.7109375" customWidth="1"/>
    <col min="4610" max="4610" width="13.42578125" customWidth="1"/>
    <col min="4611" max="4611" width="35.140625" customWidth="1"/>
    <col min="4612" max="4612" width="15.85546875" customWidth="1"/>
    <col min="4613" max="4613" width="16" customWidth="1"/>
    <col min="4614" max="4614" width="7.42578125" customWidth="1"/>
    <col min="4615" max="4615" width="0.28515625" customWidth="1"/>
    <col min="4865" max="4865" width="5.7109375" customWidth="1"/>
    <col min="4866" max="4866" width="13.42578125" customWidth="1"/>
    <col min="4867" max="4867" width="35.140625" customWidth="1"/>
    <col min="4868" max="4868" width="15.85546875" customWidth="1"/>
    <col min="4869" max="4869" width="16" customWidth="1"/>
    <col min="4870" max="4870" width="7.42578125" customWidth="1"/>
    <col min="4871" max="4871" width="0.28515625" customWidth="1"/>
    <col min="5121" max="5121" width="5.7109375" customWidth="1"/>
    <col min="5122" max="5122" width="13.42578125" customWidth="1"/>
    <col min="5123" max="5123" width="35.140625" customWidth="1"/>
    <col min="5124" max="5124" width="15.85546875" customWidth="1"/>
    <col min="5125" max="5125" width="16" customWidth="1"/>
    <col min="5126" max="5126" width="7.42578125" customWidth="1"/>
    <col min="5127" max="5127" width="0.28515625" customWidth="1"/>
    <col min="5377" max="5377" width="5.7109375" customWidth="1"/>
    <col min="5378" max="5378" width="13.42578125" customWidth="1"/>
    <col min="5379" max="5379" width="35.140625" customWidth="1"/>
    <col min="5380" max="5380" width="15.85546875" customWidth="1"/>
    <col min="5381" max="5381" width="16" customWidth="1"/>
    <col min="5382" max="5382" width="7.42578125" customWidth="1"/>
    <col min="5383" max="5383" width="0.28515625" customWidth="1"/>
    <col min="5633" max="5633" width="5.7109375" customWidth="1"/>
    <col min="5634" max="5634" width="13.42578125" customWidth="1"/>
    <col min="5635" max="5635" width="35.140625" customWidth="1"/>
    <col min="5636" max="5636" width="15.85546875" customWidth="1"/>
    <col min="5637" max="5637" width="16" customWidth="1"/>
    <col min="5638" max="5638" width="7.42578125" customWidth="1"/>
    <col min="5639" max="5639" width="0.28515625" customWidth="1"/>
    <col min="5889" max="5889" width="5.7109375" customWidth="1"/>
    <col min="5890" max="5890" width="13.42578125" customWidth="1"/>
    <col min="5891" max="5891" width="35.140625" customWidth="1"/>
    <col min="5892" max="5892" width="15.85546875" customWidth="1"/>
    <col min="5893" max="5893" width="16" customWidth="1"/>
    <col min="5894" max="5894" width="7.42578125" customWidth="1"/>
    <col min="5895" max="5895" width="0.28515625" customWidth="1"/>
    <col min="6145" max="6145" width="5.7109375" customWidth="1"/>
    <col min="6146" max="6146" width="13.42578125" customWidth="1"/>
    <col min="6147" max="6147" width="35.140625" customWidth="1"/>
    <col min="6148" max="6148" width="15.85546875" customWidth="1"/>
    <col min="6149" max="6149" width="16" customWidth="1"/>
    <col min="6150" max="6150" width="7.42578125" customWidth="1"/>
    <col min="6151" max="6151" width="0.28515625" customWidth="1"/>
    <col min="6401" max="6401" width="5.7109375" customWidth="1"/>
    <col min="6402" max="6402" width="13.42578125" customWidth="1"/>
    <col min="6403" max="6403" width="35.140625" customWidth="1"/>
    <col min="6404" max="6404" width="15.85546875" customWidth="1"/>
    <col min="6405" max="6405" width="16" customWidth="1"/>
    <col min="6406" max="6406" width="7.42578125" customWidth="1"/>
    <col min="6407" max="6407" width="0.28515625" customWidth="1"/>
    <col min="6657" max="6657" width="5.7109375" customWidth="1"/>
    <col min="6658" max="6658" width="13.42578125" customWidth="1"/>
    <col min="6659" max="6659" width="35.140625" customWidth="1"/>
    <col min="6660" max="6660" width="15.85546875" customWidth="1"/>
    <col min="6661" max="6661" width="16" customWidth="1"/>
    <col min="6662" max="6662" width="7.42578125" customWidth="1"/>
    <col min="6663" max="6663" width="0.28515625" customWidth="1"/>
    <col min="6913" max="6913" width="5.7109375" customWidth="1"/>
    <col min="6914" max="6914" width="13.42578125" customWidth="1"/>
    <col min="6915" max="6915" width="35.140625" customWidth="1"/>
    <col min="6916" max="6916" width="15.85546875" customWidth="1"/>
    <col min="6917" max="6917" width="16" customWidth="1"/>
    <col min="6918" max="6918" width="7.42578125" customWidth="1"/>
    <col min="6919" max="6919" width="0.28515625" customWidth="1"/>
    <col min="7169" max="7169" width="5.7109375" customWidth="1"/>
    <col min="7170" max="7170" width="13.42578125" customWidth="1"/>
    <col min="7171" max="7171" width="35.140625" customWidth="1"/>
    <col min="7172" max="7172" width="15.85546875" customWidth="1"/>
    <col min="7173" max="7173" width="16" customWidth="1"/>
    <col min="7174" max="7174" width="7.42578125" customWidth="1"/>
    <col min="7175" max="7175" width="0.28515625" customWidth="1"/>
    <col min="7425" max="7425" width="5.7109375" customWidth="1"/>
    <col min="7426" max="7426" width="13.42578125" customWidth="1"/>
    <col min="7427" max="7427" width="35.140625" customWidth="1"/>
    <col min="7428" max="7428" width="15.85546875" customWidth="1"/>
    <col min="7429" max="7429" width="16" customWidth="1"/>
    <col min="7430" max="7430" width="7.42578125" customWidth="1"/>
    <col min="7431" max="7431" width="0.28515625" customWidth="1"/>
    <col min="7681" max="7681" width="5.7109375" customWidth="1"/>
    <col min="7682" max="7682" width="13.42578125" customWidth="1"/>
    <col min="7683" max="7683" width="35.140625" customWidth="1"/>
    <col min="7684" max="7684" width="15.85546875" customWidth="1"/>
    <col min="7685" max="7685" width="16" customWidth="1"/>
    <col min="7686" max="7686" width="7.42578125" customWidth="1"/>
    <col min="7687" max="7687" width="0.28515625" customWidth="1"/>
    <col min="7937" max="7937" width="5.7109375" customWidth="1"/>
    <col min="7938" max="7938" width="13.42578125" customWidth="1"/>
    <col min="7939" max="7939" width="35.140625" customWidth="1"/>
    <col min="7940" max="7940" width="15.85546875" customWidth="1"/>
    <col min="7941" max="7941" width="16" customWidth="1"/>
    <col min="7942" max="7942" width="7.42578125" customWidth="1"/>
    <col min="7943" max="7943" width="0.28515625" customWidth="1"/>
    <col min="8193" max="8193" width="5.7109375" customWidth="1"/>
    <col min="8194" max="8194" width="13.42578125" customWidth="1"/>
    <col min="8195" max="8195" width="35.140625" customWidth="1"/>
    <col min="8196" max="8196" width="15.85546875" customWidth="1"/>
    <col min="8197" max="8197" width="16" customWidth="1"/>
    <col min="8198" max="8198" width="7.42578125" customWidth="1"/>
    <col min="8199" max="8199" width="0.28515625" customWidth="1"/>
    <col min="8449" max="8449" width="5.7109375" customWidth="1"/>
    <col min="8450" max="8450" width="13.42578125" customWidth="1"/>
    <col min="8451" max="8451" width="35.140625" customWidth="1"/>
    <col min="8452" max="8452" width="15.85546875" customWidth="1"/>
    <col min="8453" max="8453" width="16" customWidth="1"/>
    <col min="8454" max="8454" width="7.42578125" customWidth="1"/>
    <col min="8455" max="8455" width="0.28515625" customWidth="1"/>
    <col min="8705" max="8705" width="5.7109375" customWidth="1"/>
    <col min="8706" max="8706" width="13.42578125" customWidth="1"/>
    <col min="8707" max="8707" width="35.140625" customWidth="1"/>
    <col min="8708" max="8708" width="15.85546875" customWidth="1"/>
    <col min="8709" max="8709" width="16" customWidth="1"/>
    <col min="8710" max="8710" width="7.42578125" customWidth="1"/>
    <col min="8711" max="8711" width="0.28515625" customWidth="1"/>
    <col min="8961" max="8961" width="5.7109375" customWidth="1"/>
    <col min="8962" max="8962" width="13.42578125" customWidth="1"/>
    <col min="8963" max="8963" width="35.140625" customWidth="1"/>
    <col min="8964" max="8964" width="15.85546875" customWidth="1"/>
    <col min="8965" max="8965" width="16" customWidth="1"/>
    <col min="8966" max="8966" width="7.42578125" customWidth="1"/>
    <col min="8967" max="8967" width="0.28515625" customWidth="1"/>
    <col min="9217" max="9217" width="5.7109375" customWidth="1"/>
    <col min="9218" max="9218" width="13.42578125" customWidth="1"/>
    <col min="9219" max="9219" width="35.140625" customWidth="1"/>
    <col min="9220" max="9220" width="15.85546875" customWidth="1"/>
    <col min="9221" max="9221" width="16" customWidth="1"/>
    <col min="9222" max="9222" width="7.42578125" customWidth="1"/>
    <col min="9223" max="9223" width="0.28515625" customWidth="1"/>
    <col min="9473" max="9473" width="5.7109375" customWidth="1"/>
    <col min="9474" max="9474" width="13.42578125" customWidth="1"/>
    <col min="9475" max="9475" width="35.140625" customWidth="1"/>
    <col min="9476" max="9476" width="15.85546875" customWidth="1"/>
    <col min="9477" max="9477" width="16" customWidth="1"/>
    <col min="9478" max="9478" width="7.42578125" customWidth="1"/>
    <col min="9479" max="9479" width="0.28515625" customWidth="1"/>
    <col min="9729" max="9729" width="5.7109375" customWidth="1"/>
    <col min="9730" max="9730" width="13.42578125" customWidth="1"/>
    <col min="9731" max="9731" width="35.140625" customWidth="1"/>
    <col min="9732" max="9732" width="15.85546875" customWidth="1"/>
    <col min="9733" max="9733" width="16" customWidth="1"/>
    <col min="9734" max="9734" width="7.42578125" customWidth="1"/>
    <col min="9735" max="9735" width="0.28515625" customWidth="1"/>
    <col min="9985" max="9985" width="5.7109375" customWidth="1"/>
    <col min="9986" max="9986" width="13.42578125" customWidth="1"/>
    <col min="9987" max="9987" width="35.140625" customWidth="1"/>
    <col min="9988" max="9988" width="15.85546875" customWidth="1"/>
    <col min="9989" max="9989" width="16" customWidth="1"/>
    <col min="9990" max="9990" width="7.42578125" customWidth="1"/>
    <col min="9991" max="9991" width="0.28515625" customWidth="1"/>
    <col min="10241" max="10241" width="5.7109375" customWidth="1"/>
    <col min="10242" max="10242" width="13.42578125" customWidth="1"/>
    <col min="10243" max="10243" width="35.140625" customWidth="1"/>
    <col min="10244" max="10244" width="15.85546875" customWidth="1"/>
    <col min="10245" max="10245" width="16" customWidth="1"/>
    <col min="10246" max="10246" width="7.42578125" customWidth="1"/>
    <col min="10247" max="10247" width="0.28515625" customWidth="1"/>
    <col min="10497" max="10497" width="5.7109375" customWidth="1"/>
    <col min="10498" max="10498" width="13.42578125" customWidth="1"/>
    <col min="10499" max="10499" width="35.140625" customWidth="1"/>
    <col min="10500" max="10500" width="15.85546875" customWidth="1"/>
    <col min="10501" max="10501" width="16" customWidth="1"/>
    <col min="10502" max="10502" width="7.42578125" customWidth="1"/>
    <col min="10503" max="10503" width="0.28515625" customWidth="1"/>
    <col min="10753" max="10753" width="5.7109375" customWidth="1"/>
    <col min="10754" max="10754" width="13.42578125" customWidth="1"/>
    <col min="10755" max="10755" width="35.140625" customWidth="1"/>
    <col min="10756" max="10756" width="15.85546875" customWidth="1"/>
    <col min="10757" max="10757" width="16" customWidth="1"/>
    <col min="10758" max="10758" width="7.42578125" customWidth="1"/>
    <col min="10759" max="10759" width="0.28515625" customWidth="1"/>
    <col min="11009" max="11009" width="5.7109375" customWidth="1"/>
    <col min="11010" max="11010" width="13.42578125" customWidth="1"/>
    <col min="11011" max="11011" width="35.140625" customWidth="1"/>
    <col min="11012" max="11012" width="15.85546875" customWidth="1"/>
    <col min="11013" max="11013" width="16" customWidth="1"/>
    <col min="11014" max="11014" width="7.42578125" customWidth="1"/>
    <col min="11015" max="11015" width="0.28515625" customWidth="1"/>
    <col min="11265" max="11265" width="5.7109375" customWidth="1"/>
    <col min="11266" max="11266" width="13.42578125" customWidth="1"/>
    <col min="11267" max="11267" width="35.140625" customWidth="1"/>
    <col min="11268" max="11268" width="15.85546875" customWidth="1"/>
    <col min="11269" max="11269" width="16" customWidth="1"/>
    <col min="11270" max="11270" width="7.42578125" customWidth="1"/>
    <col min="11271" max="11271" width="0.28515625" customWidth="1"/>
    <col min="11521" max="11521" width="5.7109375" customWidth="1"/>
    <col min="11522" max="11522" width="13.42578125" customWidth="1"/>
    <col min="11523" max="11523" width="35.140625" customWidth="1"/>
    <col min="11524" max="11524" width="15.85546875" customWidth="1"/>
    <col min="11525" max="11525" width="16" customWidth="1"/>
    <col min="11526" max="11526" width="7.42578125" customWidth="1"/>
    <col min="11527" max="11527" width="0.28515625" customWidth="1"/>
    <col min="11777" max="11777" width="5.7109375" customWidth="1"/>
    <col min="11778" max="11778" width="13.42578125" customWidth="1"/>
    <col min="11779" max="11779" width="35.140625" customWidth="1"/>
    <col min="11780" max="11780" width="15.85546875" customWidth="1"/>
    <col min="11781" max="11781" width="16" customWidth="1"/>
    <col min="11782" max="11782" width="7.42578125" customWidth="1"/>
    <col min="11783" max="11783" width="0.28515625" customWidth="1"/>
    <col min="12033" max="12033" width="5.7109375" customWidth="1"/>
    <col min="12034" max="12034" width="13.42578125" customWidth="1"/>
    <col min="12035" max="12035" width="35.140625" customWidth="1"/>
    <col min="12036" max="12036" width="15.85546875" customWidth="1"/>
    <col min="12037" max="12037" width="16" customWidth="1"/>
    <col min="12038" max="12038" width="7.42578125" customWidth="1"/>
    <col min="12039" max="12039" width="0.28515625" customWidth="1"/>
    <col min="12289" max="12289" width="5.7109375" customWidth="1"/>
    <col min="12290" max="12290" width="13.42578125" customWidth="1"/>
    <col min="12291" max="12291" width="35.140625" customWidth="1"/>
    <col min="12292" max="12292" width="15.85546875" customWidth="1"/>
    <col min="12293" max="12293" width="16" customWidth="1"/>
    <col min="12294" max="12294" width="7.42578125" customWidth="1"/>
    <col min="12295" max="12295" width="0.28515625" customWidth="1"/>
    <col min="12545" max="12545" width="5.7109375" customWidth="1"/>
    <col min="12546" max="12546" width="13.42578125" customWidth="1"/>
    <col min="12547" max="12547" width="35.140625" customWidth="1"/>
    <col min="12548" max="12548" width="15.85546875" customWidth="1"/>
    <col min="12549" max="12549" width="16" customWidth="1"/>
    <col min="12550" max="12550" width="7.42578125" customWidth="1"/>
    <col min="12551" max="12551" width="0.28515625" customWidth="1"/>
    <col min="12801" max="12801" width="5.7109375" customWidth="1"/>
    <col min="12802" max="12802" width="13.42578125" customWidth="1"/>
    <col min="12803" max="12803" width="35.140625" customWidth="1"/>
    <col min="12804" max="12804" width="15.85546875" customWidth="1"/>
    <col min="12805" max="12805" width="16" customWidth="1"/>
    <col min="12806" max="12806" width="7.42578125" customWidth="1"/>
    <col min="12807" max="12807" width="0.28515625" customWidth="1"/>
    <col min="13057" max="13057" width="5.7109375" customWidth="1"/>
    <col min="13058" max="13058" width="13.42578125" customWidth="1"/>
    <col min="13059" max="13059" width="35.140625" customWidth="1"/>
    <col min="13060" max="13060" width="15.85546875" customWidth="1"/>
    <col min="13061" max="13061" width="16" customWidth="1"/>
    <col min="13062" max="13062" width="7.42578125" customWidth="1"/>
    <col min="13063" max="13063" width="0.28515625" customWidth="1"/>
    <col min="13313" max="13313" width="5.7109375" customWidth="1"/>
    <col min="13314" max="13314" width="13.42578125" customWidth="1"/>
    <col min="13315" max="13315" width="35.140625" customWidth="1"/>
    <col min="13316" max="13316" width="15.85546875" customWidth="1"/>
    <col min="13317" max="13317" width="16" customWidth="1"/>
    <col min="13318" max="13318" width="7.42578125" customWidth="1"/>
    <col min="13319" max="13319" width="0.28515625" customWidth="1"/>
    <col min="13569" max="13569" width="5.7109375" customWidth="1"/>
    <col min="13570" max="13570" width="13.42578125" customWidth="1"/>
    <col min="13571" max="13571" width="35.140625" customWidth="1"/>
    <col min="13572" max="13572" width="15.85546875" customWidth="1"/>
    <col min="13573" max="13573" width="16" customWidth="1"/>
    <col min="13574" max="13574" width="7.42578125" customWidth="1"/>
    <col min="13575" max="13575" width="0.28515625" customWidth="1"/>
    <col min="13825" max="13825" width="5.7109375" customWidth="1"/>
    <col min="13826" max="13826" width="13.42578125" customWidth="1"/>
    <col min="13827" max="13827" width="35.140625" customWidth="1"/>
    <col min="13828" max="13828" width="15.85546875" customWidth="1"/>
    <col min="13829" max="13829" width="16" customWidth="1"/>
    <col min="13830" max="13830" width="7.42578125" customWidth="1"/>
    <col min="13831" max="13831" width="0.28515625" customWidth="1"/>
    <col min="14081" max="14081" width="5.7109375" customWidth="1"/>
    <col min="14082" max="14082" width="13.42578125" customWidth="1"/>
    <col min="14083" max="14083" width="35.140625" customWidth="1"/>
    <col min="14084" max="14084" width="15.85546875" customWidth="1"/>
    <col min="14085" max="14085" width="16" customWidth="1"/>
    <col min="14086" max="14086" width="7.42578125" customWidth="1"/>
    <col min="14087" max="14087" width="0.28515625" customWidth="1"/>
    <col min="14337" max="14337" width="5.7109375" customWidth="1"/>
    <col min="14338" max="14338" width="13.42578125" customWidth="1"/>
    <col min="14339" max="14339" width="35.140625" customWidth="1"/>
    <col min="14340" max="14340" width="15.85546875" customWidth="1"/>
    <col min="14341" max="14341" width="16" customWidth="1"/>
    <col min="14342" max="14342" width="7.42578125" customWidth="1"/>
    <col min="14343" max="14343" width="0.28515625" customWidth="1"/>
    <col min="14593" max="14593" width="5.7109375" customWidth="1"/>
    <col min="14594" max="14594" width="13.42578125" customWidth="1"/>
    <col min="14595" max="14595" width="35.140625" customWidth="1"/>
    <col min="14596" max="14596" width="15.85546875" customWidth="1"/>
    <col min="14597" max="14597" width="16" customWidth="1"/>
    <col min="14598" max="14598" width="7.42578125" customWidth="1"/>
    <col min="14599" max="14599" width="0.28515625" customWidth="1"/>
    <col min="14849" max="14849" width="5.7109375" customWidth="1"/>
    <col min="14850" max="14850" width="13.42578125" customWidth="1"/>
    <col min="14851" max="14851" width="35.140625" customWidth="1"/>
    <col min="14852" max="14852" width="15.85546875" customWidth="1"/>
    <col min="14853" max="14853" width="16" customWidth="1"/>
    <col min="14854" max="14854" width="7.42578125" customWidth="1"/>
    <col min="14855" max="14855" width="0.28515625" customWidth="1"/>
    <col min="15105" max="15105" width="5.7109375" customWidth="1"/>
    <col min="15106" max="15106" width="13.42578125" customWidth="1"/>
    <col min="15107" max="15107" width="35.140625" customWidth="1"/>
    <col min="15108" max="15108" width="15.85546875" customWidth="1"/>
    <col min="15109" max="15109" width="16" customWidth="1"/>
    <col min="15110" max="15110" width="7.42578125" customWidth="1"/>
    <col min="15111" max="15111" width="0.28515625" customWidth="1"/>
    <col min="15361" max="15361" width="5.7109375" customWidth="1"/>
    <col min="15362" max="15362" width="13.42578125" customWidth="1"/>
    <col min="15363" max="15363" width="35.140625" customWidth="1"/>
    <col min="15364" max="15364" width="15.85546875" customWidth="1"/>
    <col min="15365" max="15365" width="16" customWidth="1"/>
    <col min="15366" max="15366" width="7.42578125" customWidth="1"/>
    <col min="15367" max="15367" width="0.28515625" customWidth="1"/>
    <col min="15617" max="15617" width="5.7109375" customWidth="1"/>
    <col min="15618" max="15618" width="13.42578125" customWidth="1"/>
    <col min="15619" max="15619" width="35.140625" customWidth="1"/>
    <col min="15620" max="15620" width="15.85546875" customWidth="1"/>
    <col min="15621" max="15621" width="16" customWidth="1"/>
    <col min="15622" max="15622" width="7.42578125" customWidth="1"/>
    <col min="15623" max="15623" width="0.28515625" customWidth="1"/>
    <col min="15873" max="15873" width="5.7109375" customWidth="1"/>
    <col min="15874" max="15874" width="13.42578125" customWidth="1"/>
    <col min="15875" max="15875" width="35.140625" customWidth="1"/>
    <col min="15876" max="15876" width="15.85546875" customWidth="1"/>
    <col min="15877" max="15877" width="16" customWidth="1"/>
    <col min="15878" max="15878" width="7.42578125" customWidth="1"/>
    <col min="15879" max="15879" width="0.28515625" customWidth="1"/>
    <col min="16129" max="16129" width="5.7109375" customWidth="1"/>
    <col min="16130" max="16130" width="13.42578125" customWidth="1"/>
    <col min="16131" max="16131" width="35.140625" customWidth="1"/>
    <col min="16132" max="16132" width="15.85546875" customWidth="1"/>
    <col min="16133" max="16133" width="16" customWidth="1"/>
    <col min="16134" max="16134" width="7.42578125" customWidth="1"/>
    <col min="16135" max="16135" width="0.28515625" customWidth="1"/>
  </cols>
  <sheetData>
    <row r="1" spans="1:7" ht="42" customHeight="1" x14ac:dyDescent="0.25">
      <c r="B1" s="109" t="s">
        <v>230</v>
      </c>
      <c r="C1" s="109"/>
      <c r="D1" s="109"/>
      <c r="E1" s="109"/>
      <c r="F1" s="109"/>
      <c r="G1" s="109"/>
    </row>
    <row r="2" spans="1:7" ht="20.25" customHeight="1" x14ac:dyDescent="0.25"/>
    <row r="3" spans="1:7" ht="27.75" customHeight="1" x14ac:dyDescent="0.25">
      <c r="A3" s="110" t="s">
        <v>3</v>
      </c>
      <c r="B3" s="110"/>
      <c r="C3" s="110"/>
      <c r="D3" s="50" t="s">
        <v>5</v>
      </c>
      <c r="E3" s="50" t="s">
        <v>222</v>
      </c>
      <c r="F3" s="50" t="s">
        <v>231</v>
      </c>
    </row>
    <row r="4" spans="1:7" ht="15.75" customHeight="1" x14ac:dyDescent="0.25">
      <c r="A4" s="111">
        <v>1</v>
      </c>
      <c r="B4" s="111"/>
      <c r="C4" s="111"/>
      <c r="D4" s="51">
        <v>2</v>
      </c>
      <c r="E4" s="51">
        <v>3</v>
      </c>
      <c r="F4" s="51">
        <v>4</v>
      </c>
    </row>
    <row r="5" spans="1:7" ht="16.5" customHeight="1" x14ac:dyDescent="0.25">
      <c r="A5" s="112" t="s">
        <v>232</v>
      </c>
      <c r="B5" s="112"/>
      <c r="C5" s="112"/>
      <c r="D5" s="52">
        <v>2391171.2999999998</v>
      </c>
      <c r="E5" s="52">
        <v>2378090.46</v>
      </c>
      <c r="F5" s="52">
        <v>99.45</v>
      </c>
    </row>
    <row r="6" spans="1:7" ht="25.5" customHeight="1" x14ac:dyDescent="0.25">
      <c r="A6" s="105" t="s">
        <v>233</v>
      </c>
      <c r="B6" s="105"/>
      <c r="C6" s="53" t="s">
        <v>234</v>
      </c>
      <c r="D6" s="52">
        <v>144819.29999999999</v>
      </c>
      <c r="E6" s="52">
        <v>154725.03</v>
      </c>
      <c r="F6" s="52">
        <v>106.84</v>
      </c>
    </row>
    <row r="7" spans="1:7" ht="25.5" customHeight="1" x14ac:dyDescent="0.25">
      <c r="A7" s="105" t="s">
        <v>235</v>
      </c>
      <c r="B7" s="105"/>
      <c r="C7" s="53" t="s">
        <v>206</v>
      </c>
      <c r="D7" s="52">
        <v>9390.2999999999993</v>
      </c>
      <c r="E7" s="52">
        <v>9066.52</v>
      </c>
      <c r="F7" s="52">
        <v>96.55</v>
      </c>
    </row>
    <row r="8" spans="1:7" ht="25.5" customHeight="1" x14ac:dyDescent="0.25">
      <c r="A8" s="105" t="s">
        <v>236</v>
      </c>
      <c r="B8" s="105"/>
      <c r="C8" s="53" t="s">
        <v>208</v>
      </c>
      <c r="D8" s="52">
        <v>75799</v>
      </c>
      <c r="E8" s="52">
        <v>87930.75</v>
      </c>
      <c r="F8" s="52">
        <v>116.01</v>
      </c>
    </row>
    <row r="9" spans="1:7" ht="25.5" customHeight="1" x14ac:dyDescent="0.25">
      <c r="A9" s="105" t="s">
        <v>237</v>
      </c>
      <c r="B9" s="105"/>
      <c r="C9" s="53" t="s">
        <v>213</v>
      </c>
      <c r="D9" s="52">
        <v>59630</v>
      </c>
      <c r="E9" s="52">
        <v>57727.76</v>
      </c>
      <c r="F9" s="52">
        <v>96.81</v>
      </c>
    </row>
    <row r="10" spans="1:7" ht="25.5" customHeight="1" x14ac:dyDescent="0.25">
      <c r="A10" s="105" t="s">
        <v>238</v>
      </c>
      <c r="B10" s="105"/>
      <c r="C10" s="53" t="s">
        <v>239</v>
      </c>
      <c r="D10" s="52">
        <v>77879.3</v>
      </c>
      <c r="E10" s="52">
        <v>89983.05</v>
      </c>
      <c r="F10" s="52">
        <v>115.54</v>
      </c>
    </row>
    <row r="11" spans="1:7" ht="25.5" customHeight="1" x14ac:dyDescent="0.25">
      <c r="A11" s="105" t="s">
        <v>240</v>
      </c>
      <c r="B11" s="105"/>
      <c r="C11" s="53" t="s">
        <v>241</v>
      </c>
      <c r="D11" s="52">
        <v>73799</v>
      </c>
      <c r="E11" s="52">
        <v>79005.75</v>
      </c>
      <c r="F11" s="52">
        <v>107.06</v>
      </c>
    </row>
    <row r="12" spans="1:7" ht="25.5" customHeight="1" x14ac:dyDescent="0.25">
      <c r="A12" s="102" t="s">
        <v>242</v>
      </c>
      <c r="B12" s="102"/>
      <c r="C12" s="54" t="s">
        <v>211</v>
      </c>
      <c r="D12" s="55">
        <v>73799</v>
      </c>
      <c r="E12" s="55">
        <v>79005.75</v>
      </c>
      <c r="F12" s="55">
        <v>107.06</v>
      </c>
    </row>
    <row r="13" spans="1:7" ht="25.5" customHeight="1" x14ac:dyDescent="0.25">
      <c r="A13" s="101" t="s">
        <v>101</v>
      </c>
      <c r="B13" s="101"/>
      <c r="C13" s="56" t="s">
        <v>102</v>
      </c>
      <c r="D13" s="57">
        <v>73434</v>
      </c>
      <c r="E13" s="57">
        <v>78646.3</v>
      </c>
      <c r="F13" s="57">
        <v>107.1</v>
      </c>
    </row>
    <row r="14" spans="1:7" ht="25.5" customHeight="1" x14ac:dyDescent="0.25">
      <c r="A14" s="101" t="s">
        <v>105</v>
      </c>
      <c r="B14" s="101"/>
      <c r="C14" s="56" t="s">
        <v>106</v>
      </c>
      <c r="D14" s="57"/>
      <c r="E14" s="57">
        <v>4575.88</v>
      </c>
      <c r="F14" s="57"/>
    </row>
    <row r="15" spans="1:7" ht="0.75" customHeight="1" x14ac:dyDescent="0.25"/>
    <row r="16" spans="1:7" ht="25.5" customHeight="1" x14ac:dyDescent="0.25">
      <c r="A16" s="101" t="s">
        <v>109</v>
      </c>
      <c r="B16" s="101"/>
      <c r="C16" s="56" t="s">
        <v>110</v>
      </c>
      <c r="D16" s="57"/>
      <c r="E16" s="57">
        <v>290</v>
      </c>
      <c r="F16" s="57"/>
    </row>
    <row r="17" spans="1:6" ht="25.5" customHeight="1" x14ac:dyDescent="0.25">
      <c r="A17" s="101" t="s">
        <v>111</v>
      </c>
      <c r="B17" s="101"/>
      <c r="C17" s="56" t="s">
        <v>112</v>
      </c>
      <c r="D17" s="57"/>
      <c r="E17" s="57">
        <v>493.5</v>
      </c>
      <c r="F17" s="57"/>
    </row>
    <row r="18" spans="1:6" ht="0.75" customHeight="1" x14ac:dyDescent="0.25"/>
    <row r="19" spans="1:6" ht="25.5" customHeight="1" x14ac:dyDescent="0.25">
      <c r="A19" s="101" t="s">
        <v>115</v>
      </c>
      <c r="B19" s="101"/>
      <c r="C19" s="56" t="s">
        <v>116</v>
      </c>
      <c r="D19" s="57"/>
      <c r="E19" s="57">
        <v>7259.77</v>
      </c>
      <c r="F19" s="57"/>
    </row>
    <row r="20" spans="1:6" ht="25.5" customHeight="1" x14ac:dyDescent="0.25">
      <c r="A20" s="101" t="s">
        <v>119</v>
      </c>
      <c r="B20" s="101"/>
      <c r="C20" s="56" t="s">
        <v>120</v>
      </c>
      <c r="D20" s="57"/>
      <c r="E20" s="57">
        <v>24095.119999999999</v>
      </c>
      <c r="F20" s="57"/>
    </row>
    <row r="21" spans="1:6" ht="0.75" customHeight="1" x14ac:dyDescent="0.25"/>
    <row r="22" spans="1:6" ht="25.5" customHeight="1" x14ac:dyDescent="0.25">
      <c r="A22" s="101" t="s">
        <v>121</v>
      </c>
      <c r="B22" s="101"/>
      <c r="C22" s="56" t="s">
        <v>122</v>
      </c>
      <c r="D22" s="57"/>
      <c r="E22" s="57">
        <v>676.47</v>
      </c>
      <c r="F22" s="57"/>
    </row>
    <row r="23" spans="1:6" ht="25.5" customHeight="1" x14ac:dyDescent="0.25">
      <c r="A23" s="101" t="s">
        <v>123</v>
      </c>
      <c r="B23" s="101"/>
      <c r="C23" s="56" t="s">
        <v>124</v>
      </c>
      <c r="D23" s="57"/>
      <c r="E23" s="57">
        <v>538.03</v>
      </c>
      <c r="F23" s="57"/>
    </row>
    <row r="24" spans="1:6" ht="0.75" customHeight="1" x14ac:dyDescent="0.25"/>
    <row r="25" spans="1:6" ht="25.5" customHeight="1" x14ac:dyDescent="0.25">
      <c r="A25" s="101" t="s">
        <v>125</v>
      </c>
      <c r="B25" s="101"/>
      <c r="C25" s="56" t="s">
        <v>126</v>
      </c>
      <c r="D25" s="57"/>
      <c r="E25" s="57">
        <v>368.95</v>
      </c>
      <c r="F25" s="57"/>
    </row>
    <row r="26" spans="1:6" ht="0.75" customHeight="1" x14ac:dyDescent="0.25"/>
    <row r="27" spans="1:6" ht="25.5" customHeight="1" x14ac:dyDescent="0.25">
      <c r="A27" s="101" t="s">
        <v>129</v>
      </c>
      <c r="B27" s="101"/>
      <c r="C27" s="56" t="s">
        <v>130</v>
      </c>
      <c r="D27" s="57"/>
      <c r="E27" s="57">
        <v>4714.49</v>
      </c>
      <c r="F27" s="57"/>
    </row>
    <row r="28" spans="1:6" ht="25.5" customHeight="1" x14ac:dyDescent="0.25">
      <c r="A28" s="101" t="s">
        <v>131</v>
      </c>
      <c r="B28" s="101"/>
      <c r="C28" s="56" t="s">
        <v>132</v>
      </c>
      <c r="D28" s="57"/>
      <c r="E28" s="57">
        <v>7483.53</v>
      </c>
      <c r="F28" s="57"/>
    </row>
    <row r="29" spans="1:6" ht="0.75" customHeight="1" x14ac:dyDescent="0.25"/>
    <row r="30" spans="1:6" ht="25.5" customHeight="1" x14ac:dyDescent="0.25">
      <c r="A30" s="101" t="s">
        <v>133</v>
      </c>
      <c r="B30" s="101"/>
      <c r="C30" s="56" t="s">
        <v>134</v>
      </c>
      <c r="D30" s="57"/>
      <c r="E30" s="57">
        <v>116.82</v>
      </c>
      <c r="F30" s="57"/>
    </row>
    <row r="31" spans="1:6" ht="25.5" customHeight="1" x14ac:dyDescent="0.25">
      <c r="A31" s="101" t="s">
        <v>135</v>
      </c>
      <c r="B31" s="101"/>
      <c r="C31" s="56" t="s">
        <v>136</v>
      </c>
      <c r="D31" s="57"/>
      <c r="E31" s="57">
        <v>8336.98</v>
      </c>
      <c r="F31" s="57"/>
    </row>
    <row r="32" spans="1:6" ht="0.75" customHeight="1" x14ac:dyDescent="0.25"/>
    <row r="33" spans="1:6" ht="25.5" customHeight="1" x14ac:dyDescent="0.25">
      <c r="A33" s="101" t="s">
        <v>137</v>
      </c>
      <c r="B33" s="101"/>
      <c r="C33" s="56" t="s">
        <v>138</v>
      </c>
      <c r="D33" s="57"/>
      <c r="E33" s="57">
        <v>8316.25</v>
      </c>
      <c r="F33" s="57"/>
    </row>
    <row r="34" spans="1:6" ht="25.5" customHeight="1" x14ac:dyDescent="0.25">
      <c r="A34" s="101" t="s">
        <v>139</v>
      </c>
      <c r="B34" s="101"/>
      <c r="C34" s="56" t="s">
        <v>140</v>
      </c>
      <c r="D34" s="57"/>
      <c r="E34" s="57">
        <v>1402.27</v>
      </c>
      <c r="F34" s="57"/>
    </row>
    <row r="35" spans="1:6" ht="0.75" customHeight="1" x14ac:dyDescent="0.25"/>
    <row r="36" spans="1:6" ht="25.5" customHeight="1" x14ac:dyDescent="0.25">
      <c r="A36" s="101" t="s">
        <v>143</v>
      </c>
      <c r="B36" s="101"/>
      <c r="C36" s="56" t="s">
        <v>144</v>
      </c>
      <c r="D36" s="57"/>
      <c r="E36" s="57">
        <v>3556.43</v>
      </c>
      <c r="F36" s="57"/>
    </row>
    <row r="37" spans="1:6" ht="25.5" customHeight="1" x14ac:dyDescent="0.25">
      <c r="A37" s="101" t="s">
        <v>145</v>
      </c>
      <c r="B37" s="101"/>
      <c r="C37" s="56" t="s">
        <v>146</v>
      </c>
      <c r="D37" s="57"/>
      <c r="E37" s="57">
        <v>5125.54</v>
      </c>
      <c r="F37" s="57"/>
    </row>
    <row r="38" spans="1:6" ht="25.5" customHeight="1" x14ac:dyDescent="0.25">
      <c r="A38" s="106" t="s">
        <v>153</v>
      </c>
      <c r="B38" s="106"/>
      <c r="C38" s="58" t="s">
        <v>154</v>
      </c>
      <c r="D38" s="59"/>
      <c r="E38" s="59">
        <v>195</v>
      </c>
      <c r="F38" s="59"/>
    </row>
    <row r="39" spans="1:6" ht="21.75" customHeight="1" x14ac:dyDescent="0.25">
      <c r="A39" s="107">
        <v>3295</v>
      </c>
      <c r="B39" s="108"/>
      <c r="C39" s="60" t="s">
        <v>156</v>
      </c>
      <c r="D39" s="60"/>
      <c r="E39" s="60"/>
      <c r="F39" s="60"/>
    </row>
    <row r="40" spans="1:6" ht="25.5" customHeight="1" x14ac:dyDescent="0.25">
      <c r="A40" s="101" t="s">
        <v>157</v>
      </c>
      <c r="B40" s="101"/>
      <c r="C40" s="56" t="s">
        <v>148</v>
      </c>
      <c r="D40" s="57"/>
      <c r="E40" s="57">
        <v>1101.27</v>
      </c>
      <c r="F40" s="57"/>
    </row>
    <row r="41" spans="1:6" ht="25.5" customHeight="1" x14ac:dyDescent="0.25">
      <c r="A41" s="101" t="s">
        <v>158</v>
      </c>
      <c r="B41" s="101"/>
      <c r="C41" s="56" t="s">
        <v>159</v>
      </c>
      <c r="D41" s="57">
        <v>365</v>
      </c>
      <c r="E41" s="57">
        <v>359.45</v>
      </c>
      <c r="F41" s="57">
        <v>98.48</v>
      </c>
    </row>
    <row r="42" spans="1:6" ht="25.5" customHeight="1" x14ac:dyDescent="0.25">
      <c r="A42" s="101" t="s">
        <v>162</v>
      </c>
      <c r="B42" s="101"/>
      <c r="C42" s="56" t="s">
        <v>163</v>
      </c>
      <c r="D42" s="57"/>
      <c r="E42" s="57">
        <v>359.06</v>
      </c>
      <c r="F42" s="57"/>
    </row>
    <row r="43" spans="1:6" ht="0.75" customHeight="1" x14ac:dyDescent="0.25"/>
    <row r="44" spans="1:6" ht="25.5" customHeight="1" x14ac:dyDescent="0.25">
      <c r="A44" s="101" t="s">
        <v>164</v>
      </c>
      <c r="B44" s="101"/>
      <c r="C44" s="56" t="s">
        <v>165</v>
      </c>
      <c r="D44" s="57"/>
      <c r="E44" s="57">
        <v>0.39</v>
      </c>
      <c r="F44" s="57"/>
    </row>
    <row r="45" spans="1:6" ht="25.5" customHeight="1" x14ac:dyDescent="0.25">
      <c r="A45" s="105" t="s">
        <v>243</v>
      </c>
      <c r="B45" s="105"/>
      <c r="C45" s="53" t="s">
        <v>244</v>
      </c>
      <c r="D45" s="52">
        <v>1100.3</v>
      </c>
      <c r="E45" s="52">
        <v>1100.3</v>
      </c>
      <c r="F45" s="52">
        <v>100</v>
      </c>
    </row>
    <row r="46" spans="1:6" ht="25.5" customHeight="1" x14ac:dyDescent="0.25">
      <c r="A46" s="102" t="s">
        <v>245</v>
      </c>
      <c r="B46" s="102"/>
      <c r="C46" s="54" t="s">
        <v>206</v>
      </c>
      <c r="D46" s="55">
        <v>1100.3</v>
      </c>
      <c r="E46" s="55">
        <v>1100.3</v>
      </c>
      <c r="F46" s="55">
        <v>100</v>
      </c>
    </row>
    <row r="47" spans="1:6" ht="25.5" customHeight="1" x14ac:dyDescent="0.25">
      <c r="A47" s="101" t="s">
        <v>84</v>
      </c>
      <c r="B47" s="101"/>
      <c r="C47" s="56" t="s">
        <v>85</v>
      </c>
      <c r="D47" s="57">
        <v>0</v>
      </c>
      <c r="E47" s="57">
        <v>0</v>
      </c>
      <c r="F47" s="57">
        <v>0</v>
      </c>
    </row>
    <row r="48" spans="1:6" ht="25.5" customHeight="1" x14ac:dyDescent="0.25">
      <c r="A48" s="101" t="s">
        <v>101</v>
      </c>
      <c r="B48" s="101"/>
      <c r="C48" s="56" t="s">
        <v>102</v>
      </c>
      <c r="D48" s="57">
        <v>1100.3</v>
      </c>
      <c r="E48" s="57">
        <v>1100.3</v>
      </c>
      <c r="F48" s="57">
        <v>100</v>
      </c>
    </row>
    <row r="49" spans="1:6" ht="25.5" customHeight="1" x14ac:dyDescent="0.25">
      <c r="A49" s="101" t="s">
        <v>115</v>
      </c>
      <c r="B49" s="101"/>
      <c r="C49" s="56" t="s">
        <v>116</v>
      </c>
      <c r="D49" s="57"/>
      <c r="E49" s="57">
        <v>60.94</v>
      </c>
      <c r="F49" s="57"/>
    </row>
    <row r="50" spans="1:6" ht="0.75" customHeight="1" x14ac:dyDescent="0.25"/>
    <row r="51" spans="1:6" ht="25.5" customHeight="1" x14ac:dyDescent="0.25">
      <c r="A51" s="101" t="s">
        <v>141</v>
      </c>
      <c r="B51" s="101"/>
      <c r="C51" s="56" t="s">
        <v>142</v>
      </c>
      <c r="D51" s="57"/>
      <c r="E51" s="57">
        <v>550</v>
      </c>
      <c r="F51" s="57"/>
    </row>
    <row r="52" spans="1:6" ht="25.5" customHeight="1" x14ac:dyDescent="0.25">
      <c r="A52" s="103" t="s">
        <v>145</v>
      </c>
      <c r="B52" s="104"/>
      <c r="C52" s="56" t="s">
        <v>246</v>
      </c>
      <c r="D52" s="57"/>
      <c r="E52" s="57"/>
      <c r="F52" s="57"/>
    </row>
    <row r="53" spans="1:6" ht="25.5" customHeight="1" x14ac:dyDescent="0.25">
      <c r="A53" s="101" t="s">
        <v>151</v>
      </c>
      <c r="B53" s="101"/>
      <c r="C53" s="56" t="s">
        <v>152</v>
      </c>
      <c r="D53" s="57"/>
      <c r="E53" s="57">
        <v>350.3</v>
      </c>
      <c r="F53" s="57"/>
    </row>
    <row r="54" spans="1:6" ht="25.5" customHeight="1" x14ac:dyDescent="0.25">
      <c r="A54" s="101" t="s">
        <v>157</v>
      </c>
      <c r="B54" s="101"/>
      <c r="C54" s="56" t="s">
        <v>148</v>
      </c>
      <c r="D54" s="57"/>
      <c r="E54" s="57">
        <v>139.06</v>
      </c>
      <c r="F54" s="57"/>
    </row>
    <row r="55" spans="1:6" ht="0.75" customHeight="1" x14ac:dyDescent="0.25"/>
    <row r="56" spans="1:6" ht="25.5" customHeight="1" x14ac:dyDescent="0.25">
      <c r="A56" s="105" t="s">
        <v>247</v>
      </c>
      <c r="B56" s="105"/>
      <c r="C56" s="53" t="s">
        <v>248</v>
      </c>
      <c r="D56" s="52">
        <v>2000</v>
      </c>
      <c r="E56" s="52">
        <v>8925</v>
      </c>
      <c r="F56" s="52">
        <v>446.25</v>
      </c>
    </row>
    <row r="57" spans="1:6" ht="25.5" customHeight="1" x14ac:dyDescent="0.25">
      <c r="A57" s="102" t="s">
        <v>242</v>
      </c>
      <c r="B57" s="102"/>
      <c r="C57" s="54" t="s">
        <v>211</v>
      </c>
      <c r="D57" s="55">
        <v>2000</v>
      </c>
      <c r="E57" s="55">
        <v>8925</v>
      </c>
      <c r="F57" s="55">
        <v>446.25</v>
      </c>
    </row>
    <row r="58" spans="1:6" ht="25.5" customHeight="1" x14ac:dyDescent="0.25">
      <c r="A58" s="101" t="s">
        <v>181</v>
      </c>
      <c r="B58" s="101"/>
      <c r="C58" s="56" t="s">
        <v>182</v>
      </c>
      <c r="D58" s="57">
        <v>2000</v>
      </c>
      <c r="E58" s="57">
        <v>8925</v>
      </c>
      <c r="F58" s="57">
        <v>446.25</v>
      </c>
    </row>
    <row r="59" spans="1:6" ht="25.5" customHeight="1" x14ac:dyDescent="0.25">
      <c r="A59" s="101" t="s">
        <v>185</v>
      </c>
      <c r="B59" s="101"/>
      <c r="C59" s="56" t="s">
        <v>186</v>
      </c>
      <c r="D59" s="57"/>
      <c r="E59" s="57">
        <v>6925</v>
      </c>
      <c r="F59" s="57"/>
    </row>
    <row r="60" spans="1:6" ht="25.5" customHeight="1" x14ac:dyDescent="0.25">
      <c r="A60" s="101" t="s">
        <v>193</v>
      </c>
      <c r="B60" s="101"/>
      <c r="C60" s="56" t="s">
        <v>194</v>
      </c>
      <c r="D60" s="57"/>
      <c r="E60" s="57">
        <v>2000</v>
      </c>
      <c r="F60" s="57"/>
    </row>
    <row r="61" spans="1:6" ht="0.75" customHeight="1" x14ac:dyDescent="0.25"/>
    <row r="62" spans="1:6" ht="25.5" customHeight="1" x14ac:dyDescent="0.25">
      <c r="A62" s="105" t="s">
        <v>249</v>
      </c>
      <c r="B62" s="105"/>
      <c r="C62" s="53" t="s">
        <v>250</v>
      </c>
      <c r="D62" s="52">
        <v>980</v>
      </c>
      <c r="E62" s="52">
        <v>952</v>
      </c>
      <c r="F62" s="52">
        <v>97.14</v>
      </c>
    </row>
    <row r="63" spans="1:6" ht="25.5" customHeight="1" x14ac:dyDescent="0.25">
      <c r="A63" s="102" t="s">
        <v>245</v>
      </c>
      <c r="B63" s="102"/>
      <c r="C63" s="54" t="s">
        <v>206</v>
      </c>
      <c r="D63" s="55">
        <v>980</v>
      </c>
      <c r="E63" s="55">
        <v>952</v>
      </c>
      <c r="F63" s="55">
        <v>97.14</v>
      </c>
    </row>
    <row r="64" spans="1:6" ht="25.5" customHeight="1" x14ac:dyDescent="0.25">
      <c r="A64" s="101" t="s">
        <v>84</v>
      </c>
      <c r="B64" s="101"/>
      <c r="C64" s="56" t="s">
        <v>85</v>
      </c>
      <c r="D64" s="57">
        <v>980</v>
      </c>
      <c r="E64" s="57">
        <v>952</v>
      </c>
      <c r="F64" s="57">
        <v>97.14</v>
      </c>
    </row>
    <row r="65" spans="1:6" ht="25.5" customHeight="1" x14ac:dyDescent="0.25">
      <c r="A65" s="101" t="s">
        <v>96</v>
      </c>
      <c r="B65" s="101"/>
      <c r="C65" s="56" t="s">
        <v>95</v>
      </c>
      <c r="D65" s="57"/>
      <c r="E65" s="57">
        <v>952</v>
      </c>
      <c r="F65" s="57"/>
    </row>
    <row r="66" spans="1:6" ht="25.5" customHeight="1" x14ac:dyDescent="0.25">
      <c r="A66" s="105" t="s">
        <v>251</v>
      </c>
      <c r="B66" s="105"/>
      <c r="C66" s="53" t="s">
        <v>252</v>
      </c>
      <c r="D66" s="52">
        <v>66940</v>
      </c>
      <c r="E66" s="52">
        <v>64741.98</v>
      </c>
      <c r="F66" s="52">
        <v>96.72</v>
      </c>
    </row>
    <row r="67" spans="1:6" ht="25.5" customHeight="1" x14ac:dyDescent="0.25">
      <c r="A67" s="105" t="s">
        <v>253</v>
      </c>
      <c r="B67" s="105"/>
      <c r="C67" s="53" t="s">
        <v>254</v>
      </c>
      <c r="D67" s="52">
        <v>66940</v>
      </c>
      <c r="E67" s="52">
        <v>64741.98</v>
      </c>
      <c r="F67" s="52">
        <v>96.72</v>
      </c>
    </row>
    <row r="68" spans="1:6" ht="25.5" customHeight="1" x14ac:dyDescent="0.25">
      <c r="A68" s="102" t="s">
        <v>245</v>
      </c>
      <c r="B68" s="102"/>
      <c r="C68" s="54" t="s">
        <v>206</v>
      </c>
      <c r="D68" s="55">
        <v>7310</v>
      </c>
      <c r="E68" s="55">
        <v>7014.22</v>
      </c>
      <c r="F68" s="55">
        <v>95.95</v>
      </c>
    </row>
    <row r="69" spans="1:6" ht="25.5" customHeight="1" x14ac:dyDescent="0.25">
      <c r="A69" s="101" t="s">
        <v>84</v>
      </c>
      <c r="B69" s="101"/>
      <c r="C69" s="56" t="s">
        <v>85</v>
      </c>
      <c r="D69" s="57">
        <v>7240</v>
      </c>
      <c r="E69" s="57">
        <v>6963.17</v>
      </c>
      <c r="F69" s="57">
        <v>96.18</v>
      </c>
    </row>
    <row r="70" spans="1:6" ht="25.5" customHeight="1" x14ac:dyDescent="0.25">
      <c r="A70" s="101" t="s">
        <v>88</v>
      </c>
      <c r="B70" s="101"/>
      <c r="C70" s="56" t="s">
        <v>89</v>
      </c>
      <c r="D70" s="57"/>
      <c r="E70" s="57">
        <v>5161.5</v>
      </c>
      <c r="F70" s="57"/>
    </row>
    <row r="71" spans="1:6" ht="0.75" customHeight="1" x14ac:dyDescent="0.25"/>
    <row r="72" spans="1:6" ht="25.5" customHeight="1" x14ac:dyDescent="0.25">
      <c r="A72" s="101" t="s">
        <v>96</v>
      </c>
      <c r="B72" s="101"/>
      <c r="C72" s="56" t="s">
        <v>95</v>
      </c>
      <c r="D72" s="57"/>
      <c r="E72" s="57">
        <v>950</v>
      </c>
      <c r="F72" s="57"/>
    </row>
    <row r="73" spans="1:6" ht="26.25" customHeight="1" x14ac:dyDescent="0.25">
      <c r="A73" s="101" t="s">
        <v>99</v>
      </c>
      <c r="B73" s="101"/>
      <c r="C73" s="56" t="s">
        <v>100</v>
      </c>
      <c r="D73" s="57"/>
      <c r="E73" s="57">
        <v>851.67</v>
      </c>
      <c r="F73" s="57"/>
    </row>
    <row r="74" spans="1:6" ht="25.5" customHeight="1" x14ac:dyDescent="0.25">
      <c r="A74" s="101" t="s">
        <v>101</v>
      </c>
      <c r="B74" s="101"/>
      <c r="C74" s="56" t="s">
        <v>102</v>
      </c>
      <c r="D74" s="57">
        <v>70</v>
      </c>
      <c r="E74" s="57">
        <v>51.05</v>
      </c>
      <c r="F74" s="57">
        <v>72.930000000000007</v>
      </c>
    </row>
    <row r="75" spans="1:6" ht="25.5" customHeight="1" x14ac:dyDescent="0.25">
      <c r="A75" s="101" t="s">
        <v>107</v>
      </c>
      <c r="B75" s="101"/>
      <c r="C75" s="56" t="s">
        <v>108</v>
      </c>
      <c r="D75" s="57"/>
      <c r="E75" s="57">
        <v>51.05</v>
      </c>
      <c r="F75" s="57"/>
    </row>
    <row r="76" spans="1:6" ht="0.75" customHeight="1" x14ac:dyDescent="0.25"/>
    <row r="77" spans="1:6" ht="25.5" customHeight="1" x14ac:dyDescent="0.25">
      <c r="A77" s="102" t="s">
        <v>255</v>
      </c>
      <c r="B77" s="102"/>
      <c r="C77" s="54" t="s">
        <v>215</v>
      </c>
      <c r="D77" s="55">
        <v>59630</v>
      </c>
      <c r="E77" s="55">
        <v>57727.76</v>
      </c>
      <c r="F77" s="55">
        <v>96.81</v>
      </c>
    </row>
    <row r="78" spans="1:6" ht="25.5" customHeight="1" x14ac:dyDescent="0.25">
      <c r="A78" s="101" t="s">
        <v>84</v>
      </c>
      <c r="B78" s="101"/>
      <c r="C78" s="56" t="s">
        <v>85</v>
      </c>
      <c r="D78" s="57">
        <v>59030</v>
      </c>
      <c r="E78" s="57">
        <v>57268.41</v>
      </c>
      <c r="F78" s="57">
        <v>97.02</v>
      </c>
    </row>
    <row r="79" spans="1:6" ht="25.5" customHeight="1" x14ac:dyDescent="0.25">
      <c r="A79" s="101" t="s">
        <v>88</v>
      </c>
      <c r="B79" s="101"/>
      <c r="C79" s="56" t="s">
        <v>89</v>
      </c>
      <c r="D79" s="57"/>
      <c r="E79" s="57">
        <v>46453.5</v>
      </c>
      <c r="F79" s="57"/>
    </row>
    <row r="80" spans="1:6" ht="25.5" customHeight="1" x14ac:dyDescent="0.25">
      <c r="A80" s="101" t="s">
        <v>96</v>
      </c>
      <c r="B80" s="101"/>
      <c r="C80" s="56" t="s">
        <v>95</v>
      </c>
      <c r="D80" s="57"/>
      <c r="E80" s="57">
        <v>3150</v>
      </c>
      <c r="F80" s="57"/>
    </row>
    <row r="81" spans="1:6" ht="0.75" customHeight="1" x14ac:dyDescent="0.25"/>
    <row r="82" spans="1:6" ht="25.5" customHeight="1" x14ac:dyDescent="0.25">
      <c r="A82" s="101" t="s">
        <v>99</v>
      </c>
      <c r="B82" s="101"/>
      <c r="C82" s="56" t="s">
        <v>100</v>
      </c>
      <c r="D82" s="57"/>
      <c r="E82" s="57">
        <v>7664.91</v>
      </c>
      <c r="F82" s="57"/>
    </row>
    <row r="83" spans="1:6" ht="25.5" customHeight="1" x14ac:dyDescent="0.25">
      <c r="A83" s="101" t="s">
        <v>101</v>
      </c>
      <c r="B83" s="101"/>
      <c r="C83" s="56" t="s">
        <v>102</v>
      </c>
      <c r="D83" s="57">
        <v>600</v>
      </c>
      <c r="E83" s="57">
        <v>459.35</v>
      </c>
      <c r="F83" s="57">
        <v>76.56</v>
      </c>
    </row>
    <row r="84" spans="1:6" ht="25.5" customHeight="1" x14ac:dyDescent="0.25">
      <c r="A84" s="101" t="s">
        <v>107</v>
      </c>
      <c r="B84" s="101"/>
      <c r="C84" s="56" t="s">
        <v>108</v>
      </c>
      <c r="D84" s="57"/>
      <c r="E84" s="57">
        <v>459.35</v>
      </c>
      <c r="F84" s="57"/>
    </row>
    <row r="85" spans="1:6" ht="0.75" customHeight="1" x14ac:dyDescent="0.25"/>
    <row r="86" spans="1:6" ht="25.5" customHeight="1" x14ac:dyDescent="0.25">
      <c r="A86" s="105" t="s">
        <v>256</v>
      </c>
      <c r="B86" s="105"/>
      <c r="C86" s="53" t="s">
        <v>257</v>
      </c>
      <c r="D86" s="52">
        <v>2246352</v>
      </c>
      <c r="E86" s="52">
        <v>2223365.4300000002</v>
      </c>
      <c r="F86" s="52">
        <v>98.98</v>
      </c>
    </row>
    <row r="87" spans="1:6" ht="25.5" customHeight="1" x14ac:dyDescent="0.25">
      <c r="A87" s="105" t="s">
        <v>236</v>
      </c>
      <c r="B87" s="105"/>
      <c r="C87" s="53" t="s">
        <v>208</v>
      </c>
      <c r="D87" s="52">
        <v>22215</v>
      </c>
      <c r="E87" s="52">
        <v>22855.35</v>
      </c>
      <c r="F87" s="52">
        <v>102.88</v>
      </c>
    </row>
    <row r="88" spans="1:6" ht="25.5" customHeight="1" x14ac:dyDescent="0.25">
      <c r="A88" s="105" t="s">
        <v>237</v>
      </c>
      <c r="B88" s="105"/>
      <c r="C88" s="53" t="s">
        <v>213</v>
      </c>
      <c r="D88" s="52">
        <v>2223672</v>
      </c>
      <c r="E88" s="52">
        <v>2199979.08</v>
      </c>
      <c r="F88" s="52">
        <v>98.93</v>
      </c>
    </row>
    <row r="89" spans="1:6" ht="25.5" customHeight="1" x14ac:dyDescent="0.25">
      <c r="A89" s="105" t="s">
        <v>258</v>
      </c>
      <c r="B89" s="105"/>
      <c r="C89" s="53" t="s">
        <v>218</v>
      </c>
      <c r="D89" s="52">
        <v>465</v>
      </c>
      <c r="E89" s="52">
        <v>531</v>
      </c>
      <c r="F89" s="52">
        <v>114.19</v>
      </c>
    </row>
    <row r="90" spans="1:6" ht="25.5" customHeight="1" x14ac:dyDescent="0.25">
      <c r="A90" s="105" t="s">
        <v>238</v>
      </c>
      <c r="B90" s="105"/>
      <c r="C90" s="53" t="s">
        <v>239</v>
      </c>
      <c r="D90" s="52">
        <v>2246352</v>
      </c>
      <c r="E90" s="52">
        <v>2223365.4300000002</v>
      </c>
      <c r="F90" s="52">
        <v>98.98</v>
      </c>
    </row>
    <row r="91" spans="1:6" ht="25.5" customHeight="1" x14ac:dyDescent="0.25">
      <c r="A91" s="105" t="s">
        <v>259</v>
      </c>
      <c r="B91" s="105"/>
      <c r="C91" s="53" t="s">
        <v>260</v>
      </c>
      <c r="D91" s="52">
        <v>2246352</v>
      </c>
      <c r="E91" s="52">
        <v>2223365.4300000002</v>
      </c>
      <c r="F91" s="52">
        <v>98.98</v>
      </c>
    </row>
    <row r="92" spans="1:6" ht="25.5" customHeight="1" x14ac:dyDescent="0.25">
      <c r="A92" s="102" t="s">
        <v>261</v>
      </c>
      <c r="B92" s="102"/>
      <c r="C92" s="54" t="s">
        <v>208</v>
      </c>
      <c r="D92" s="55">
        <v>22215</v>
      </c>
      <c r="E92" s="55">
        <v>22855.35</v>
      </c>
      <c r="F92" s="55">
        <v>102.88</v>
      </c>
    </row>
    <row r="93" spans="1:6" ht="25.5" customHeight="1" x14ac:dyDescent="0.25">
      <c r="A93" s="101" t="s">
        <v>84</v>
      </c>
      <c r="B93" s="101"/>
      <c r="C93" s="56" t="s">
        <v>85</v>
      </c>
      <c r="D93" s="57">
        <v>7093</v>
      </c>
      <c r="E93" s="57">
        <v>6127.84</v>
      </c>
      <c r="F93" s="57">
        <v>86.39</v>
      </c>
    </row>
    <row r="94" spans="1:6" ht="25.5" customHeight="1" x14ac:dyDescent="0.25">
      <c r="A94" s="101" t="s">
        <v>88</v>
      </c>
      <c r="B94" s="101"/>
      <c r="C94" s="56" t="s">
        <v>89</v>
      </c>
      <c r="D94" s="57"/>
      <c r="E94" s="57">
        <v>4985.1899999999996</v>
      </c>
      <c r="F94" s="57"/>
    </row>
    <row r="95" spans="1:6" ht="0.75" customHeight="1" x14ac:dyDescent="0.25"/>
    <row r="96" spans="1:6" ht="25.5" customHeight="1" x14ac:dyDescent="0.25">
      <c r="A96" s="101" t="s">
        <v>90</v>
      </c>
      <c r="B96" s="101"/>
      <c r="C96" s="56" t="s">
        <v>91</v>
      </c>
      <c r="D96" s="57"/>
      <c r="E96" s="57">
        <v>103.12</v>
      </c>
      <c r="F96" s="57"/>
    </row>
    <row r="97" spans="1:6" ht="25.5" customHeight="1" x14ac:dyDescent="0.25">
      <c r="A97" s="101" t="s">
        <v>96</v>
      </c>
      <c r="B97" s="101"/>
      <c r="C97" s="56" t="s">
        <v>95</v>
      </c>
      <c r="D97" s="57"/>
      <c r="E97" s="57">
        <v>199.99</v>
      </c>
      <c r="F97" s="57"/>
    </row>
    <row r="98" spans="1:6" ht="0.75" customHeight="1" x14ac:dyDescent="0.25"/>
    <row r="99" spans="1:6" ht="25.5" customHeight="1" x14ac:dyDescent="0.25">
      <c r="A99" s="101" t="s">
        <v>99</v>
      </c>
      <c r="B99" s="101"/>
      <c r="C99" s="56" t="s">
        <v>100</v>
      </c>
      <c r="D99" s="57"/>
      <c r="E99" s="57">
        <v>839.54</v>
      </c>
      <c r="F99" s="57"/>
    </row>
    <row r="100" spans="1:6" ht="25.5" customHeight="1" x14ac:dyDescent="0.25">
      <c r="A100" s="101" t="s">
        <v>101</v>
      </c>
      <c r="B100" s="101"/>
      <c r="C100" s="56" t="s">
        <v>102</v>
      </c>
      <c r="D100" s="57">
        <v>15122</v>
      </c>
      <c r="E100" s="57">
        <v>16727.509999999998</v>
      </c>
      <c r="F100" s="57">
        <v>110.62</v>
      </c>
    </row>
    <row r="101" spans="1:6" ht="25.5" customHeight="1" x14ac:dyDescent="0.25">
      <c r="A101" s="101" t="s">
        <v>115</v>
      </c>
      <c r="B101" s="101"/>
      <c r="C101" s="56" t="s">
        <v>116</v>
      </c>
      <c r="D101" s="57"/>
      <c r="E101" s="57">
        <v>1697.59</v>
      </c>
      <c r="F101" s="57"/>
    </row>
    <row r="102" spans="1:6" ht="25.5" customHeight="1" x14ac:dyDescent="0.25">
      <c r="A102" s="101" t="s">
        <v>117</v>
      </c>
      <c r="B102" s="101"/>
      <c r="C102" s="56" t="s">
        <v>118</v>
      </c>
      <c r="D102" s="57"/>
      <c r="E102" s="57">
        <v>4976.83</v>
      </c>
      <c r="F102" s="57"/>
    </row>
    <row r="103" spans="1:6" ht="27" customHeight="1" x14ac:dyDescent="0.25">
      <c r="A103" s="101" t="s">
        <v>129</v>
      </c>
      <c r="B103" s="101"/>
      <c r="C103" s="56" t="s">
        <v>130</v>
      </c>
      <c r="D103" s="57"/>
      <c r="E103" s="57">
        <v>3054</v>
      </c>
      <c r="F103" s="57"/>
    </row>
    <row r="104" spans="1:6" ht="25.5" customHeight="1" x14ac:dyDescent="0.25">
      <c r="A104" s="101" t="s">
        <v>145</v>
      </c>
      <c r="B104" s="101"/>
      <c r="C104" s="56" t="s">
        <v>146</v>
      </c>
      <c r="D104" s="57"/>
      <c r="E104" s="57">
        <v>2362.09</v>
      </c>
      <c r="F104" s="57"/>
    </row>
    <row r="105" spans="1:6" ht="26.25" customHeight="1" x14ac:dyDescent="0.25">
      <c r="A105" s="101" t="s">
        <v>149</v>
      </c>
      <c r="B105" s="101"/>
      <c r="C105" s="56" t="s">
        <v>150</v>
      </c>
      <c r="D105" s="57"/>
      <c r="E105" s="57">
        <v>1740</v>
      </c>
      <c r="F105" s="57"/>
    </row>
    <row r="106" spans="1:6" ht="26.25" customHeight="1" x14ac:dyDescent="0.25">
      <c r="A106" s="103" t="s">
        <v>151</v>
      </c>
      <c r="B106" s="104"/>
      <c r="C106" s="56" t="s">
        <v>262</v>
      </c>
      <c r="D106" s="57"/>
      <c r="E106" s="57"/>
      <c r="F106" s="57"/>
    </row>
    <row r="107" spans="1:6" ht="25.5" customHeight="1" x14ac:dyDescent="0.25">
      <c r="A107" s="101" t="s">
        <v>157</v>
      </c>
      <c r="B107" s="101"/>
      <c r="C107" s="56" t="s">
        <v>148</v>
      </c>
      <c r="D107" s="57"/>
      <c r="E107" s="57">
        <v>2897</v>
      </c>
      <c r="F107" s="57"/>
    </row>
    <row r="108" spans="1:6" ht="25.5" customHeight="1" x14ac:dyDescent="0.25">
      <c r="A108" s="102" t="s">
        <v>263</v>
      </c>
      <c r="B108" s="102"/>
      <c r="C108" s="54" t="s">
        <v>217</v>
      </c>
      <c r="D108" s="55">
        <v>2223672</v>
      </c>
      <c r="E108" s="55">
        <v>2199979.08</v>
      </c>
      <c r="F108" s="55">
        <v>98.93</v>
      </c>
    </row>
    <row r="109" spans="1:6" ht="25.5" customHeight="1" x14ac:dyDescent="0.25">
      <c r="A109" s="101" t="s">
        <v>84</v>
      </c>
      <c r="B109" s="101"/>
      <c r="C109" s="56" t="s">
        <v>85</v>
      </c>
      <c r="D109" s="57">
        <v>1945869</v>
      </c>
      <c r="E109" s="57">
        <v>1933034.6</v>
      </c>
      <c r="F109" s="57">
        <v>99.34</v>
      </c>
    </row>
    <row r="110" spans="1:6" ht="25.5" customHeight="1" x14ac:dyDescent="0.25">
      <c r="A110" s="101" t="s">
        <v>88</v>
      </c>
      <c r="B110" s="101"/>
      <c r="C110" s="56" t="s">
        <v>89</v>
      </c>
      <c r="D110" s="57"/>
      <c r="E110" s="57">
        <v>1549099.85</v>
      </c>
      <c r="F110" s="57"/>
    </row>
    <row r="111" spans="1:6" ht="25.5" customHeight="1" x14ac:dyDescent="0.25">
      <c r="A111" s="101" t="s">
        <v>90</v>
      </c>
      <c r="B111" s="101"/>
      <c r="C111" s="56" t="s">
        <v>91</v>
      </c>
      <c r="D111" s="57"/>
      <c r="E111" s="57">
        <v>37606.86</v>
      </c>
      <c r="F111" s="57"/>
    </row>
    <row r="112" spans="1:6" ht="0.75" customHeight="1" x14ac:dyDescent="0.25"/>
    <row r="113" spans="1:6" ht="25.5" customHeight="1" x14ac:dyDescent="0.25">
      <c r="A113" s="101" t="s">
        <v>92</v>
      </c>
      <c r="B113" s="101"/>
      <c r="C113" s="56" t="s">
        <v>93</v>
      </c>
      <c r="D113" s="57"/>
      <c r="E113" s="57">
        <v>20689.48</v>
      </c>
      <c r="F113" s="57"/>
    </row>
    <row r="114" spans="1:6" ht="25.5" customHeight="1" x14ac:dyDescent="0.25">
      <c r="A114" s="101" t="s">
        <v>96</v>
      </c>
      <c r="B114" s="101"/>
      <c r="C114" s="56" t="s">
        <v>95</v>
      </c>
      <c r="D114" s="57"/>
      <c r="E114" s="57">
        <v>59954</v>
      </c>
      <c r="F114" s="57"/>
    </row>
    <row r="115" spans="1:6" ht="0.75" customHeight="1" x14ac:dyDescent="0.25"/>
    <row r="116" spans="1:6" ht="25.5" customHeight="1" x14ac:dyDescent="0.25">
      <c r="A116" s="101" t="s">
        <v>99</v>
      </c>
      <c r="B116" s="101"/>
      <c r="C116" s="56" t="s">
        <v>100</v>
      </c>
      <c r="D116" s="57"/>
      <c r="E116" s="57">
        <v>265684.40999999997</v>
      </c>
      <c r="F116" s="57"/>
    </row>
    <row r="117" spans="1:6" ht="25.5" customHeight="1" x14ac:dyDescent="0.25">
      <c r="A117" s="101" t="s">
        <v>101</v>
      </c>
      <c r="B117" s="101"/>
      <c r="C117" s="56" t="s">
        <v>102</v>
      </c>
      <c r="D117" s="57">
        <v>227776</v>
      </c>
      <c r="E117" s="57">
        <v>216473.63</v>
      </c>
      <c r="F117" s="57">
        <v>95.04</v>
      </c>
    </row>
    <row r="118" spans="1:6" ht="25.5" customHeight="1" x14ac:dyDescent="0.25">
      <c r="A118" s="101" t="s">
        <v>105</v>
      </c>
      <c r="B118" s="101"/>
      <c r="C118" s="56" t="s">
        <v>106</v>
      </c>
      <c r="D118" s="57"/>
      <c r="E118" s="57">
        <v>258.88</v>
      </c>
      <c r="F118" s="57"/>
    </row>
    <row r="119" spans="1:6" ht="0.75" customHeight="1" x14ac:dyDescent="0.25"/>
    <row r="120" spans="1:6" ht="25.5" customHeight="1" x14ac:dyDescent="0.25">
      <c r="A120" s="101" t="s">
        <v>107</v>
      </c>
      <c r="B120" s="101"/>
      <c r="C120" s="56" t="s">
        <v>108</v>
      </c>
      <c r="D120" s="57"/>
      <c r="E120" s="57">
        <v>54487.76</v>
      </c>
      <c r="F120" s="57"/>
    </row>
    <row r="121" spans="1:6" ht="0.75" customHeight="1" x14ac:dyDescent="0.25"/>
    <row r="122" spans="1:6" ht="25.5" customHeight="1" x14ac:dyDescent="0.25">
      <c r="A122" s="101" t="s">
        <v>109</v>
      </c>
      <c r="B122" s="101"/>
      <c r="C122" s="56" t="s">
        <v>110</v>
      </c>
      <c r="D122" s="57"/>
      <c r="E122" s="57">
        <v>0</v>
      </c>
      <c r="F122" s="57"/>
    </row>
    <row r="123" spans="1:6" ht="25.5" customHeight="1" x14ac:dyDescent="0.25">
      <c r="A123" s="101" t="s">
        <v>115</v>
      </c>
      <c r="B123" s="101"/>
      <c r="C123" s="56" t="s">
        <v>116</v>
      </c>
      <c r="D123" s="57"/>
      <c r="E123" s="57">
        <v>11106.08</v>
      </c>
      <c r="F123" s="57"/>
    </row>
    <row r="124" spans="1:6" ht="0.75" customHeight="1" x14ac:dyDescent="0.25"/>
    <row r="125" spans="1:6" ht="25.5" customHeight="1" x14ac:dyDescent="0.25">
      <c r="A125" s="101" t="s">
        <v>117</v>
      </c>
      <c r="B125" s="101"/>
      <c r="C125" s="56" t="s">
        <v>118</v>
      </c>
      <c r="D125" s="57"/>
      <c r="E125" s="57">
        <v>105875.01</v>
      </c>
      <c r="F125" s="57"/>
    </row>
    <row r="126" spans="1:6" ht="25.5" customHeight="1" x14ac:dyDescent="0.25">
      <c r="A126" s="101" t="s">
        <v>123</v>
      </c>
      <c r="B126" s="101"/>
      <c r="C126" s="56" t="s">
        <v>124</v>
      </c>
      <c r="D126" s="57"/>
      <c r="E126" s="57">
        <v>1137.5</v>
      </c>
      <c r="F126" s="57"/>
    </row>
    <row r="127" spans="1:6" ht="0.75" customHeight="1" x14ac:dyDescent="0.25"/>
    <row r="128" spans="1:6" ht="25.5" customHeight="1" x14ac:dyDescent="0.25">
      <c r="A128" s="101" t="s">
        <v>129</v>
      </c>
      <c r="B128" s="101"/>
      <c r="C128" s="56" t="s">
        <v>130</v>
      </c>
      <c r="D128" s="57"/>
      <c r="E128" s="57">
        <v>31906.34</v>
      </c>
      <c r="F128" s="57"/>
    </row>
    <row r="129" spans="1:6" ht="25.5" customHeight="1" x14ac:dyDescent="0.25">
      <c r="A129" s="101" t="s">
        <v>155</v>
      </c>
      <c r="B129" s="101"/>
      <c r="C129" s="56" t="s">
        <v>156</v>
      </c>
      <c r="D129" s="57"/>
      <c r="E129" s="57">
        <v>4604</v>
      </c>
      <c r="F129" s="57"/>
    </row>
    <row r="130" spans="1:6" ht="0.75" customHeight="1" x14ac:dyDescent="0.25"/>
    <row r="131" spans="1:6" ht="25.5" customHeight="1" x14ac:dyDescent="0.25">
      <c r="A131" s="101" t="s">
        <v>157</v>
      </c>
      <c r="B131" s="101"/>
      <c r="C131" s="56" t="s">
        <v>148</v>
      </c>
      <c r="D131" s="57"/>
      <c r="E131" s="57">
        <v>7098.06</v>
      </c>
      <c r="F131" s="57"/>
    </row>
    <row r="132" spans="1:6" ht="25.5" customHeight="1" x14ac:dyDescent="0.25">
      <c r="A132" s="101" t="s">
        <v>166</v>
      </c>
      <c r="B132" s="101"/>
      <c r="C132" s="56" t="s">
        <v>167</v>
      </c>
      <c r="D132" s="57">
        <v>10315</v>
      </c>
      <c r="E132" s="57">
        <v>10306.93</v>
      </c>
      <c r="F132" s="57">
        <v>99.92</v>
      </c>
    </row>
    <row r="133" spans="1:6" ht="25.5" customHeight="1" x14ac:dyDescent="0.25">
      <c r="A133" s="101" t="s">
        <v>170</v>
      </c>
      <c r="B133" s="101"/>
      <c r="C133" s="56" t="s">
        <v>171</v>
      </c>
      <c r="D133" s="57"/>
      <c r="E133" s="57">
        <v>184.8</v>
      </c>
      <c r="F133" s="57"/>
    </row>
    <row r="134" spans="1:6" ht="0.75" customHeight="1" x14ac:dyDescent="0.25"/>
    <row r="135" spans="1:6" ht="25.5" customHeight="1" x14ac:dyDescent="0.25">
      <c r="A135" s="101" t="s">
        <v>172</v>
      </c>
      <c r="B135" s="101"/>
      <c r="C135" s="56" t="s">
        <v>173</v>
      </c>
      <c r="D135" s="57"/>
      <c r="E135" s="57">
        <v>10122.129999999999</v>
      </c>
      <c r="F135" s="57"/>
    </row>
    <row r="136" spans="1:6" ht="0.75" customHeight="1" x14ac:dyDescent="0.25"/>
    <row r="137" spans="1:6" ht="25.5" customHeight="1" x14ac:dyDescent="0.25">
      <c r="A137" s="101" t="s">
        <v>181</v>
      </c>
      <c r="B137" s="101"/>
      <c r="C137" s="56" t="s">
        <v>182</v>
      </c>
      <c r="D137" s="57">
        <v>39712</v>
      </c>
      <c r="E137" s="57">
        <v>40163.919999999998</v>
      </c>
      <c r="F137" s="57">
        <v>101.14</v>
      </c>
    </row>
    <row r="138" spans="1:6" ht="25.5" customHeight="1" x14ac:dyDescent="0.25">
      <c r="A138" s="101" t="s">
        <v>189</v>
      </c>
      <c r="B138" s="101"/>
      <c r="C138" s="56" t="s">
        <v>190</v>
      </c>
      <c r="D138" s="57"/>
      <c r="E138" s="57">
        <v>698.75</v>
      </c>
      <c r="F138" s="57"/>
    </row>
    <row r="139" spans="1:6" ht="25.5" customHeight="1" x14ac:dyDescent="0.25">
      <c r="A139" s="101" t="s">
        <v>191</v>
      </c>
      <c r="B139" s="101"/>
      <c r="C139" s="56" t="s">
        <v>192</v>
      </c>
      <c r="D139" s="57"/>
      <c r="E139" s="57">
        <v>12949.75</v>
      </c>
      <c r="F139" s="57"/>
    </row>
    <row r="140" spans="1:6" ht="0.75" customHeight="1" x14ac:dyDescent="0.25"/>
    <row r="141" spans="1:6" ht="25.5" customHeight="1" x14ac:dyDescent="0.25">
      <c r="A141" s="101" t="s">
        <v>193</v>
      </c>
      <c r="B141" s="101"/>
      <c r="C141" s="56" t="s">
        <v>194</v>
      </c>
      <c r="D141" s="57"/>
      <c r="E141" s="57">
        <v>761.5</v>
      </c>
      <c r="F141" s="57"/>
    </row>
    <row r="142" spans="1:6" ht="25.5" customHeight="1" x14ac:dyDescent="0.25">
      <c r="A142" s="101" t="s">
        <v>197</v>
      </c>
      <c r="B142" s="101"/>
      <c r="C142" s="56" t="s">
        <v>198</v>
      </c>
      <c r="D142" s="57"/>
      <c r="E142" s="57">
        <v>25753.919999999998</v>
      </c>
      <c r="F142" s="57"/>
    </row>
    <row r="143" spans="1:6" ht="0.75" customHeight="1" x14ac:dyDescent="0.25"/>
    <row r="144" spans="1:6" ht="25.5" customHeight="1" x14ac:dyDescent="0.25">
      <c r="A144" s="102" t="s">
        <v>264</v>
      </c>
      <c r="B144" s="102"/>
      <c r="C144" s="54" t="s">
        <v>220</v>
      </c>
      <c r="D144" s="55">
        <v>465</v>
      </c>
      <c r="E144" s="55">
        <v>531</v>
      </c>
      <c r="F144" s="55">
        <v>114.19</v>
      </c>
    </row>
    <row r="145" spans="1:6" ht="25.5" customHeight="1" x14ac:dyDescent="0.25">
      <c r="A145" s="101" t="s">
        <v>101</v>
      </c>
      <c r="B145" s="101"/>
      <c r="C145" s="56" t="s">
        <v>102</v>
      </c>
      <c r="D145" s="57">
        <v>0</v>
      </c>
      <c r="E145" s="57">
        <v>66</v>
      </c>
      <c r="F145" s="57">
        <v>0</v>
      </c>
    </row>
    <row r="146" spans="1:6" ht="25.5" customHeight="1" x14ac:dyDescent="0.25">
      <c r="A146" s="101" t="s">
        <v>115</v>
      </c>
      <c r="B146" s="101"/>
      <c r="C146" s="56" t="s">
        <v>116</v>
      </c>
      <c r="D146" s="57"/>
      <c r="E146" s="57">
        <v>66</v>
      </c>
      <c r="F146" s="57"/>
    </row>
    <row r="147" spans="1:6" ht="25.5" customHeight="1" x14ac:dyDescent="0.25">
      <c r="A147" s="101" t="s">
        <v>174</v>
      </c>
      <c r="B147" s="101"/>
      <c r="C147" s="56" t="s">
        <v>175</v>
      </c>
      <c r="D147" s="57">
        <v>465</v>
      </c>
      <c r="E147" s="57">
        <v>465</v>
      </c>
      <c r="F147" s="57">
        <v>100</v>
      </c>
    </row>
    <row r="148" spans="1:6" ht="25.5" customHeight="1" x14ac:dyDescent="0.25">
      <c r="A148" s="101" t="s">
        <v>177</v>
      </c>
      <c r="B148" s="101"/>
      <c r="C148" s="56" t="s">
        <v>178</v>
      </c>
      <c r="D148" s="57"/>
      <c r="E148" s="57">
        <v>465</v>
      </c>
      <c r="F148" s="57"/>
    </row>
  </sheetData>
  <mergeCells count="118">
    <mergeCell ref="A8:B8"/>
    <mergeCell ref="A9:B9"/>
    <mergeCell ref="A10:B10"/>
    <mergeCell ref="A11:B11"/>
    <mergeCell ref="A12:B12"/>
    <mergeCell ref="A13:B13"/>
    <mergeCell ref="B1:G1"/>
    <mergeCell ref="A3:C3"/>
    <mergeCell ref="A4:C4"/>
    <mergeCell ref="A5:C5"/>
    <mergeCell ref="A6:B6"/>
    <mergeCell ref="A7:B7"/>
    <mergeCell ref="A23:B23"/>
    <mergeCell ref="A25:B25"/>
    <mergeCell ref="A27:B27"/>
    <mergeCell ref="A28:B28"/>
    <mergeCell ref="A30:B30"/>
    <mergeCell ref="A31:B31"/>
    <mergeCell ref="A14:B14"/>
    <mergeCell ref="A16:B16"/>
    <mergeCell ref="A17:B17"/>
    <mergeCell ref="A19:B19"/>
    <mergeCell ref="A20:B20"/>
    <mergeCell ref="A22:B22"/>
    <mergeCell ref="A40:B40"/>
    <mergeCell ref="A41:B41"/>
    <mergeCell ref="A42:B42"/>
    <mergeCell ref="A44:B44"/>
    <mergeCell ref="A45:B45"/>
    <mergeCell ref="A46:B46"/>
    <mergeCell ref="A33:B33"/>
    <mergeCell ref="A34:B34"/>
    <mergeCell ref="A36:B36"/>
    <mergeCell ref="A37:B37"/>
    <mergeCell ref="A38:B38"/>
    <mergeCell ref="A39:B39"/>
    <mergeCell ref="A54:B54"/>
    <mergeCell ref="A56:B56"/>
    <mergeCell ref="A57:B57"/>
    <mergeCell ref="A58:B58"/>
    <mergeCell ref="A59:B59"/>
    <mergeCell ref="A60:B60"/>
    <mergeCell ref="A47:B47"/>
    <mergeCell ref="A48:B48"/>
    <mergeCell ref="A49:B49"/>
    <mergeCell ref="A51:B51"/>
    <mergeCell ref="A52:B52"/>
    <mergeCell ref="A53:B53"/>
    <mergeCell ref="A68:B68"/>
    <mergeCell ref="A69:B69"/>
    <mergeCell ref="A70:B70"/>
    <mergeCell ref="A72:B72"/>
    <mergeCell ref="A73:B73"/>
    <mergeCell ref="A74:B74"/>
    <mergeCell ref="A62:B62"/>
    <mergeCell ref="A63:B63"/>
    <mergeCell ref="A64:B64"/>
    <mergeCell ref="A65:B65"/>
    <mergeCell ref="A66:B66"/>
    <mergeCell ref="A67:B67"/>
    <mergeCell ref="A83:B83"/>
    <mergeCell ref="A84:B84"/>
    <mergeCell ref="A86:B86"/>
    <mergeCell ref="A87:B87"/>
    <mergeCell ref="A88:B88"/>
    <mergeCell ref="A89:B89"/>
    <mergeCell ref="A75:B75"/>
    <mergeCell ref="A77:B77"/>
    <mergeCell ref="A78:B78"/>
    <mergeCell ref="A79:B79"/>
    <mergeCell ref="A80:B80"/>
    <mergeCell ref="A82:B82"/>
    <mergeCell ref="A97:B97"/>
    <mergeCell ref="A99:B99"/>
    <mergeCell ref="A100:B100"/>
    <mergeCell ref="A101:B101"/>
    <mergeCell ref="A102:B102"/>
    <mergeCell ref="A103:B103"/>
    <mergeCell ref="A90:B90"/>
    <mergeCell ref="A91:B91"/>
    <mergeCell ref="A92:B92"/>
    <mergeCell ref="A93:B93"/>
    <mergeCell ref="A94:B94"/>
    <mergeCell ref="A96:B96"/>
    <mergeCell ref="A110:B110"/>
    <mergeCell ref="A111:B111"/>
    <mergeCell ref="A113:B113"/>
    <mergeCell ref="A114:B114"/>
    <mergeCell ref="A116:B116"/>
    <mergeCell ref="A117:B117"/>
    <mergeCell ref="A104:B104"/>
    <mergeCell ref="A105:B105"/>
    <mergeCell ref="A106:B106"/>
    <mergeCell ref="A107:B107"/>
    <mergeCell ref="A108:B108"/>
    <mergeCell ref="A109:B109"/>
    <mergeCell ref="A128:B128"/>
    <mergeCell ref="A129:B129"/>
    <mergeCell ref="A131:B131"/>
    <mergeCell ref="A132:B132"/>
    <mergeCell ref="A133:B133"/>
    <mergeCell ref="A135:B135"/>
    <mergeCell ref="A118:B118"/>
    <mergeCell ref="A120:B120"/>
    <mergeCell ref="A122:B122"/>
    <mergeCell ref="A123:B123"/>
    <mergeCell ref="A125:B125"/>
    <mergeCell ref="A126:B126"/>
    <mergeCell ref="A145:B145"/>
    <mergeCell ref="A146:B146"/>
    <mergeCell ref="A147:B147"/>
    <mergeCell ref="A148:B148"/>
    <mergeCell ref="A137:B137"/>
    <mergeCell ref="A138:B138"/>
    <mergeCell ref="A139:B139"/>
    <mergeCell ref="A141:B141"/>
    <mergeCell ref="A142:B142"/>
    <mergeCell ref="A144:B14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17755-2FA9-44A0-8EC9-08821A9606A1}">
  <dimension ref="A1:G10"/>
  <sheetViews>
    <sheetView tabSelected="1" workbookViewId="0">
      <selection activeCell="F24" sqref="F24"/>
    </sheetView>
  </sheetViews>
  <sheetFormatPr defaultRowHeight="15" x14ac:dyDescent="0.25"/>
  <cols>
    <col min="1" max="1" width="0.28515625" customWidth="1"/>
    <col min="2" max="2" width="19.7109375" customWidth="1"/>
    <col min="3" max="3" width="35.140625" customWidth="1"/>
    <col min="4" max="4" width="15.85546875" customWidth="1"/>
    <col min="5" max="5" width="16" customWidth="1"/>
    <col min="6" max="6" width="7.42578125" customWidth="1"/>
    <col min="7" max="7" width="0.28515625" customWidth="1"/>
    <col min="257" max="257" width="0.28515625" customWidth="1"/>
    <col min="258" max="258" width="19.7109375" customWidth="1"/>
    <col min="259" max="259" width="35.140625" customWidth="1"/>
    <col min="260" max="260" width="15.85546875" customWidth="1"/>
    <col min="261" max="261" width="16" customWidth="1"/>
    <col min="262" max="262" width="7.42578125" customWidth="1"/>
    <col min="263" max="263" width="0.28515625" customWidth="1"/>
    <col min="513" max="513" width="0.28515625" customWidth="1"/>
    <col min="514" max="514" width="19.7109375" customWidth="1"/>
    <col min="515" max="515" width="35.140625" customWidth="1"/>
    <col min="516" max="516" width="15.85546875" customWidth="1"/>
    <col min="517" max="517" width="16" customWidth="1"/>
    <col min="518" max="518" width="7.42578125" customWidth="1"/>
    <col min="519" max="519" width="0.28515625" customWidth="1"/>
    <col min="769" max="769" width="0.28515625" customWidth="1"/>
    <col min="770" max="770" width="19.7109375" customWidth="1"/>
    <col min="771" max="771" width="35.140625" customWidth="1"/>
    <col min="772" max="772" width="15.85546875" customWidth="1"/>
    <col min="773" max="773" width="16" customWidth="1"/>
    <col min="774" max="774" width="7.42578125" customWidth="1"/>
    <col min="775" max="775" width="0.28515625" customWidth="1"/>
    <col min="1025" max="1025" width="0.28515625" customWidth="1"/>
    <col min="1026" max="1026" width="19.7109375" customWidth="1"/>
    <col min="1027" max="1027" width="35.140625" customWidth="1"/>
    <col min="1028" max="1028" width="15.85546875" customWidth="1"/>
    <col min="1029" max="1029" width="16" customWidth="1"/>
    <col min="1030" max="1030" width="7.42578125" customWidth="1"/>
    <col min="1031" max="1031" width="0.28515625" customWidth="1"/>
    <col min="1281" max="1281" width="0.28515625" customWidth="1"/>
    <col min="1282" max="1282" width="19.7109375" customWidth="1"/>
    <col min="1283" max="1283" width="35.140625" customWidth="1"/>
    <col min="1284" max="1284" width="15.85546875" customWidth="1"/>
    <col min="1285" max="1285" width="16" customWidth="1"/>
    <col min="1286" max="1286" width="7.42578125" customWidth="1"/>
    <col min="1287" max="1287" width="0.28515625" customWidth="1"/>
    <col min="1537" max="1537" width="0.28515625" customWidth="1"/>
    <col min="1538" max="1538" width="19.7109375" customWidth="1"/>
    <col min="1539" max="1539" width="35.140625" customWidth="1"/>
    <col min="1540" max="1540" width="15.85546875" customWidth="1"/>
    <col min="1541" max="1541" width="16" customWidth="1"/>
    <col min="1542" max="1542" width="7.42578125" customWidth="1"/>
    <col min="1543" max="1543" width="0.28515625" customWidth="1"/>
    <col min="1793" max="1793" width="0.28515625" customWidth="1"/>
    <col min="1794" max="1794" width="19.7109375" customWidth="1"/>
    <col min="1795" max="1795" width="35.140625" customWidth="1"/>
    <col min="1796" max="1796" width="15.85546875" customWidth="1"/>
    <col min="1797" max="1797" width="16" customWidth="1"/>
    <col min="1798" max="1798" width="7.42578125" customWidth="1"/>
    <col min="1799" max="1799" width="0.28515625" customWidth="1"/>
    <col min="2049" max="2049" width="0.28515625" customWidth="1"/>
    <col min="2050" max="2050" width="19.7109375" customWidth="1"/>
    <col min="2051" max="2051" width="35.140625" customWidth="1"/>
    <col min="2052" max="2052" width="15.85546875" customWidth="1"/>
    <col min="2053" max="2053" width="16" customWidth="1"/>
    <col min="2054" max="2054" width="7.42578125" customWidth="1"/>
    <col min="2055" max="2055" width="0.28515625" customWidth="1"/>
    <col min="2305" max="2305" width="0.28515625" customWidth="1"/>
    <col min="2306" max="2306" width="19.7109375" customWidth="1"/>
    <col min="2307" max="2307" width="35.140625" customWidth="1"/>
    <col min="2308" max="2308" width="15.85546875" customWidth="1"/>
    <col min="2309" max="2309" width="16" customWidth="1"/>
    <col min="2310" max="2310" width="7.42578125" customWidth="1"/>
    <col min="2311" max="2311" width="0.28515625" customWidth="1"/>
    <col min="2561" max="2561" width="0.28515625" customWidth="1"/>
    <col min="2562" max="2562" width="19.7109375" customWidth="1"/>
    <col min="2563" max="2563" width="35.140625" customWidth="1"/>
    <col min="2564" max="2564" width="15.85546875" customWidth="1"/>
    <col min="2565" max="2565" width="16" customWidth="1"/>
    <col min="2566" max="2566" width="7.42578125" customWidth="1"/>
    <col min="2567" max="2567" width="0.28515625" customWidth="1"/>
    <col min="2817" max="2817" width="0.28515625" customWidth="1"/>
    <col min="2818" max="2818" width="19.7109375" customWidth="1"/>
    <col min="2819" max="2819" width="35.140625" customWidth="1"/>
    <col min="2820" max="2820" width="15.85546875" customWidth="1"/>
    <col min="2821" max="2821" width="16" customWidth="1"/>
    <col min="2822" max="2822" width="7.42578125" customWidth="1"/>
    <col min="2823" max="2823" width="0.28515625" customWidth="1"/>
    <col min="3073" max="3073" width="0.28515625" customWidth="1"/>
    <col min="3074" max="3074" width="19.7109375" customWidth="1"/>
    <col min="3075" max="3075" width="35.140625" customWidth="1"/>
    <col min="3076" max="3076" width="15.85546875" customWidth="1"/>
    <col min="3077" max="3077" width="16" customWidth="1"/>
    <col min="3078" max="3078" width="7.42578125" customWidth="1"/>
    <col min="3079" max="3079" width="0.28515625" customWidth="1"/>
    <col min="3329" max="3329" width="0.28515625" customWidth="1"/>
    <col min="3330" max="3330" width="19.7109375" customWidth="1"/>
    <col min="3331" max="3331" width="35.140625" customWidth="1"/>
    <col min="3332" max="3332" width="15.85546875" customWidth="1"/>
    <col min="3333" max="3333" width="16" customWidth="1"/>
    <col min="3334" max="3334" width="7.42578125" customWidth="1"/>
    <col min="3335" max="3335" width="0.28515625" customWidth="1"/>
    <col min="3585" max="3585" width="0.28515625" customWidth="1"/>
    <col min="3586" max="3586" width="19.7109375" customWidth="1"/>
    <col min="3587" max="3587" width="35.140625" customWidth="1"/>
    <col min="3588" max="3588" width="15.85546875" customWidth="1"/>
    <col min="3589" max="3589" width="16" customWidth="1"/>
    <col min="3590" max="3590" width="7.42578125" customWidth="1"/>
    <col min="3591" max="3591" width="0.28515625" customWidth="1"/>
    <col min="3841" max="3841" width="0.28515625" customWidth="1"/>
    <col min="3842" max="3842" width="19.7109375" customWidth="1"/>
    <col min="3843" max="3843" width="35.140625" customWidth="1"/>
    <col min="3844" max="3844" width="15.85546875" customWidth="1"/>
    <col min="3845" max="3845" width="16" customWidth="1"/>
    <col min="3846" max="3846" width="7.42578125" customWidth="1"/>
    <col min="3847" max="3847" width="0.28515625" customWidth="1"/>
    <col min="4097" max="4097" width="0.28515625" customWidth="1"/>
    <col min="4098" max="4098" width="19.7109375" customWidth="1"/>
    <col min="4099" max="4099" width="35.140625" customWidth="1"/>
    <col min="4100" max="4100" width="15.85546875" customWidth="1"/>
    <col min="4101" max="4101" width="16" customWidth="1"/>
    <col min="4102" max="4102" width="7.42578125" customWidth="1"/>
    <col min="4103" max="4103" width="0.28515625" customWidth="1"/>
    <col min="4353" max="4353" width="0.28515625" customWidth="1"/>
    <col min="4354" max="4354" width="19.7109375" customWidth="1"/>
    <col min="4355" max="4355" width="35.140625" customWidth="1"/>
    <col min="4356" max="4356" width="15.85546875" customWidth="1"/>
    <col min="4357" max="4357" width="16" customWidth="1"/>
    <col min="4358" max="4358" width="7.42578125" customWidth="1"/>
    <col min="4359" max="4359" width="0.28515625" customWidth="1"/>
    <col min="4609" max="4609" width="0.28515625" customWidth="1"/>
    <col min="4610" max="4610" width="19.7109375" customWidth="1"/>
    <col min="4611" max="4611" width="35.140625" customWidth="1"/>
    <col min="4612" max="4612" width="15.85546875" customWidth="1"/>
    <col min="4613" max="4613" width="16" customWidth="1"/>
    <col min="4614" max="4614" width="7.42578125" customWidth="1"/>
    <col min="4615" max="4615" width="0.28515625" customWidth="1"/>
    <col min="4865" max="4865" width="0.28515625" customWidth="1"/>
    <col min="4866" max="4866" width="19.7109375" customWidth="1"/>
    <col min="4867" max="4867" width="35.140625" customWidth="1"/>
    <col min="4868" max="4868" width="15.85546875" customWidth="1"/>
    <col min="4869" max="4869" width="16" customWidth="1"/>
    <col min="4870" max="4870" width="7.42578125" customWidth="1"/>
    <col min="4871" max="4871" width="0.28515625" customWidth="1"/>
    <col min="5121" max="5121" width="0.28515625" customWidth="1"/>
    <col min="5122" max="5122" width="19.7109375" customWidth="1"/>
    <col min="5123" max="5123" width="35.140625" customWidth="1"/>
    <col min="5124" max="5124" width="15.85546875" customWidth="1"/>
    <col min="5125" max="5125" width="16" customWidth="1"/>
    <col min="5126" max="5126" width="7.42578125" customWidth="1"/>
    <col min="5127" max="5127" width="0.28515625" customWidth="1"/>
    <col min="5377" max="5377" width="0.28515625" customWidth="1"/>
    <col min="5378" max="5378" width="19.7109375" customWidth="1"/>
    <col min="5379" max="5379" width="35.140625" customWidth="1"/>
    <col min="5380" max="5380" width="15.85546875" customWidth="1"/>
    <col min="5381" max="5381" width="16" customWidth="1"/>
    <col min="5382" max="5382" width="7.42578125" customWidth="1"/>
    <col min="5383" max="5383" width="0.28515625" customWidth="1"/>
    <col min="5633" max="5633" width="0.28515625" customWidth="1"/>
    <col min="5634" max="5634" width="19.7109375" customWidth="1"/>
    <col min="5635" max="5635" width="35.140625" customWidth="1"/>
    <col min="5636" max="5636" width="15.85546875" customWidth="1"/>
    <col min="5637" max="5637" width="16" customWidth="1"/>
    <col min="5638" max="5638" width="7.42578125" customWidth="1"/>
    <col min="5639" max="5639" width="0.28515625" customWidth="1"/>
    <col min="5889" max="5889" width="0.28515625" customWidth="1"/>
    <col min="5890" max="5890" width="19.7109375" customWidth="1"/>
    <col min="5891" max="5891" width="35.140625" customWidth="1"/>
    <col min="5892" max="5892" width="15.85546875" customWidth="1"/>
    <col min="5893" max="5893" width="16" customWidth="1"/>
    <col min="5894" max="5894" width="7.42578125" customWidth="1"/>
    <col min="5895" max="5895" width="0.28515625" customWidth="1"/>
    <col min="6145" max="6145" width="0.28515625" customWidth="1"/>
    <col min="6146" max="6146" width="19.7109375" customWidth="1"/>
    <col min="6147" max="6147" width="35.140625" customWidth="1"/>
    <col min="6148" max="6148" width="15.85546875" customWidth="1"/>
    <col min="6149" max="6149" width="16" customWidth="1"/>
    <col min="6150" max="6150" width="7.42578125" customWidth="1"/>
    <col min="6151" max="6151" width="0.28515625" customWidth="1"/>
    <col min="6401" max="6401" width="0.28515625" customWidth="1"/>
    <col min="6402" max="6402" width="19.7109375" customWidth="1"/>
    <col min="6403" max="6403" width="35.140625" customWidth="1"/>
    <col min="6404" max="6404" width="15.85546875" customWidth="1"/>
    <col min="6405" max="6405" width="16" customWidth="1"/>
    <col min="6406" max="6406" width="7.42578125" customWidth="1"/>
    <col min="6407" max="6407" width="0.28515625" customWidth="1"/>
    <col min="6657" max="6657" width="0.28515625" customWidth="1"/>
    <col min="6658" max="6658" width="19.7109375" customWidth="1"/>
    <col min="6659" max="6659" width="35.140625" customWidth="1"/>
    <col min="6660" max="6660" width="15.85546875" customWidth="1"/>
    <col min="6661" max="6661" width="16" customWidth="1"/>
    <col min="6662" max="6662" width="7.42578125" customWidth="1"/>
    <col min="6663" max="6663" width="0.28515625" customWidth="1"/>
    <col min="6913" max="6913" width="0.28515625" customWidth="1"/>
    <col min="6914" max="6914" width="19.7109375" customWidth="1"/>
    <col min="6915" max="6915" width="35.140625" customWidth="1"/>
    <col min="6916" max="6916" width="15.85546875" customWidth="1"/>
    <col min="6917" max="6917" width="16" customWidth="1"/>
    <col min="6918" max="6918" width="7.42578125" customWidth="1"/>
    <col min="6919" max="6919" width="0.28515625" customWidth="1"/>
    <col min="7169" max="7169" width="0.28515625" customWidth="1"/>
    <col min="7170" max="7170" width="19.7109375" customWidth="1"/>
    <col min="7171" max="7171" width="35.140625" customWidth="1"/>
    <col min="7172" max="7172" width="15.85546875" customWidth="1"/>
    <col min="7173" max="7173" width="16" customWidth="1"/>
    <col min="7174" max="7174" width="7.42578125" customWidth="1"/>
    <col min="7175" max="7175" width="0.28515625" customWidth="1"/>
    <col min="7425" max="7425" width="0.28515625" customWidth="1"/>
    <col min="7426" max="7426" width="19.7109375" customWidth="1"/>
    <col min="7427" max="7427" width="35.140625" customWidth="1"/>
    <col min="7428" max="7428" width="15.85546875" customWidth="1"/>
    <col min="7429" max="7429" width="16" customWidth="1"/>
    <col min="7430" max="7430" width="7.42578125" customWidth="1"/>
    <col min="7431" max="7431" width="0.28515625" customWidth="1"/>
    <col min="7681" max="7681" width="0.28515625" customWidth="1"/>
    <col min="7682" max="7682" width="19.7109375" customWidth="1"/>
    <col min="7683" max="7683" width="35.140625" customWidth="1"/>
    <col min="7684" max="7684" width="15.85546875" customWidth="1"/>
    <col min="7685" max="7685" width="16" customWidth="1"/>
    <col min="7686" max="7686" width="7.42578125" customWidth="1"/>
    <col min="7687" max="7687" width="0.28515625" customWidth="1"/>
    <col min="7937" max="7937" width="0.28515625" customWidth="1"/>
    <col min="7938" max="7938" width="19.7109375" customWidth="1"/>
    <col min="7939" max="7939" width="35.140625" customWidth="1"/>
    <col min="7940" max="7940" width="15.85546875" customWidth="1"/>
    <col min="7941" max="7941" width="16" customWidth="1"/>
    <col min="7942" max="7942" width="7.42578125" customWidth="1"/>
    <col min="7943" max="7943" width="0.28515625" customWidth="1"/>
    <col min="8193" max="8193" width="0.28515625" customWidth="1"/>
    <col min="8194" max="8194" width="19.7109375" customWidth="1"/>
    <col min="8195" max="8195" width="35.140625" customWidth="1"/>
    <col min="8196" max="8196" width="15.85546875" customWidth="1"/>
    <col min="8197" max="8197" width="16" customWidth="1"/>
    <col min="8198" max="8198" width="7.42578125" customWidth="1"/>
    <col min="8199" max="8199" width="0.28515625" customWidth="1"/>
    <col min="8449" max="8449" width="0.28515625" customWidth="1"/>
    <col min="8450" max="8450" width="19.7109375" customWidth="1"/>
    <col min="8451" max="8451" width="35.140625" customWidth="1"/>
    <col min="8452" max="8452" width="15.85546875" customWidth="1"/>
    <col min="8453" max="8453" width="16" customWidth="1"/>
    <col min="8454" max="8454" width="7.42578125" customWidth="1"/>
    <col min="8455" max="8455" width="0.28515625" customWidth="1"/>
    <col min="8705" max="8705" width="0.28515625" customWidth="1"/>
    <col min="8706" max="8706" width="19.7109375" customWidth="1"/>
    <col min="8707" max="8707" width="35.140625" customWidth="1"/>
    <col min="8708" max="8708" width="15.85546875" customWidth="1"/>
    <col min="8709" max="8709" width="16" customWidth="1"/>
    <col min="8710" max="8710" width="7.42578125" customWidth="1"/>
    <col min="8711" max="8711" width="0.28515625" customWidth="1"/>
    <col min="8961" max="8961" width="0.28515625" customWidth="1"/>
    <col min="8962" max="8962" width="19.7109375" customWidth="1"/>
    <col min="8963" max="8963" width="35.140625" customWidth="1"/>
    <col min="8964" max="8964" width="15.85546875" customWidth="1"/>
    <col min="8965" max="8965" width="16" customWidth="1"/>
    <col min="8966" max="8966" width="7.42578125" customWidth="1"/>
    <col min="8967" max="8967" width="0.28515625" customWidth="1"/>
    <col min="9217" max="9217" width="0.28515625" customWidth="1"/>
    <col min="9218" max="9218" width="19.7109375" customWidth="1"/>
    <col min="9219" max="9219" width="35.140625" customWidth="1"/>
    <col min="9220" max="9220" width="15.85546875" customWidth="1"/>
    <col min="9221" max="9221" width="16" customWidth="1"/>
    <col min="9222" max="9222" width="7.42578125" customWidth="1"/>
    <col min="9223" max="9223" width="0.28515625" customWidth="1"/>
    <col min="9473" max="9473" width="0.28515625" customWidth="1"/>
    <col min="9474" max="9474" width="19.7109375" customWidth="1"/>
    <col min="9475" max="9475" width="35.140625" customWidth="1"/>
    <col min="9476" max="9476" width="15.85546875" customWidth="1"/>
    <col min="9477" max="9477" width="16" customWidth="1"/>
    <col min="9478" max="9478" width="7.42578125" customWidth="1"/>
    <col min="9479" max="9479" width="0.28515625" customWidth="1"/>
    <col min="9729" max="9729" width="0.28515625" customWidth="1"/>
    <col min="9730" max="9730" width="19.7109375" customWidth="1"/>
    <col min="9731" max="9731" width="35.140625" customWidth="1"/>
    <col min="9732" max="9732" width="15.85546875" customWidth="1"/>
    <col min="9733" max="9733" width="16" customWidth="1"/>
    <col min="9734" max="9734" width="7.42578125" customWidth="1"/>
    <col min="9735" max="9735" width="0.28515625" customWidth="1"/>
    <col min="9985" max="9985" width="0.28515625" customWidth="1"/>
    <col min="9986" max="9986" width="19.7109375" customWidth="1"/>
    <col min="9987" max="9987" width="35.140625" customWidth="1"/>
    <col min="9988" max="9988" width="15.85546875" customWidth="1"/>
    <col min="9989" max="9989" width="16" customWidth="1"/>
    <col min="9990" max="9990" width="7.42578125" customWidth="1"/>
    <col min="9991" max="9991" width="0.28515625" customWidth="1"/>
    <col min="10241" max="10241" width="0.28515625" customWidth="1"/>
    <col min="10242" max="10242" width="19.7109375" customWidth="1"/>
    <col min="10243" max="10243" width="35.140625" customWidth="1"/>
    <col min="10244" max="10244" width="15.85546875" customWidth="1"/>
    <col min="10245" max="10245" width="16" customWidth="1"/>
    <col min="10246" max="10246" width="7.42578125" customWidth="1"/>
    <col min="10247" max="10247" width="0.28515625" customWidth="1"/>
    <col min="10497" max="10497" width="0.28515625" customWidth="1"/>
    <col min="10498" max="10498" width="19.7109375" customWidth="1"/>
    <col min="10499" max="10499" width="35.140625" customWidth="1"/>
    <col min="10500" max="10500" width="15.85546875" customWidth="1"/>
    <col min="10501" max="10501" width="16" customWidth="1"/>
    <col min="10502" max="10502" width="7.42578125" customWidth="1"/>
    <col min="10503" max="10503" width="0.28515625" customWidth="1"/>
    <col min="10753" max="10753" width="0.28515625" customWidth="1"/>
    <col min="10754" max="10754" width="19.7109375" customWidth="1"/>
    <col min="10755" max="10755" width="35.140625" customWidth="1"/>
    <col min="10756" max="10756" width="15.85546875" customWidth="1"/>
    <col min="10757" max="10757" width="16" customWidth="1"/>
    <col min="10758" max="10758" width="7.42578125" customWidth="1"/>
    <col min="10759" max="10759" width="0.28515625" customWidth="1"/>
    <col min="11009" max="11009" width="0.28515625" customWidth="1"/>
    <col min="11010" max="11010" width="19.7109375" customWidth="1"/>
    <col min="11011" max="11011" width="35.140625" customWidth="1"/>
    <col min="11012" max="11012" width="15.85546875" customWidth="1"/>
    <col min="11013" max="11013" width="16" customWidth="1"/>
    <col min="11014" max="11014" width="7.42578125" customWidth="1"/>
    <col min="11015" max="11015" width="0.28515625" customWidth="1"/>
    <col min="11265" max="11265" width="0.28515625" customWidth="1"/>
    <col min="11266" max="11266" width="19.7109375" customWidth="1"/>
    <col min="11267" max="11267" width="35.140625" customWidth="1"/>
    <col min="11268" max="11268" width="15.85546875" customWidth="1"/>
    <col min="11269" max="11269" width="16" customWidth="1"/>
    <col min="11270" max="11270" width="7.42578125" customWidth="1"/>
    <col min="11271" max="11271" width="0.28515625" customWidth="1"/>
    <col min="11521" max="11521" width="0.28515625" customWidth="1"/>
    <col min="11522" max="11522" width="19.7109375" customWidth="1"/>
    <col min="11523" max="11523" width="35.140625" customWidth="1"/>
    <col min="11524" max="11524" width="15.85546875" customWidth="1"/>
    <col min="11525" max="11525" width="16" customWidth="1"/>
    <col min="11526" max="11526" width="7.42578125" customWidth="1"/>
    <col min="11527" max="11527" width="0.28515625" customWidth="1"/>
    <col min="11777" max="11777" width="0.28515625" customWidth="1"/>
    <col min="11778" max="11778" width="19.7109375" customWidth="1"/>
    <col min="11779" max="11779" width="35.140625" customWidth="1"/>
    <col min="11780" max="11780" width="15.85546875" customWidth="1"/>
    <col min="11781" max="11781" width="16" customWidth="1"/>
    <col min="11782" max="11782" width="7.42578125" customWidth="1"/>
    <col min="11783" max="11783" width="0.28515625" customWidth="1"/>
    <col min="12033" max="12033" width="0.28515625" customWidth="1"/>
    <col min="12034" max="12034" width="19.7109375" customWidth="1"/>
    <col min="12035" max="12035" width="35.140625" customWidth="1"/>
    <col min="12036" max="12036" width="15.85546875" customWidth="1"/>
    <col min="12037" max="12037" width="16" customWidth="1"/>
    <col min="12038" max="12038" width="7.42578125" customWidth="1"/>
    <col min="12039" max="12039" width="0.28515625" customWidth="1"/>
    <col min="12289" max="12289" width="0.28515625" customWidth="1"/>
    <col min="12290" max="12290" width="19.7109375" customWidth="1"/>
    <col min="12291" max="12291" width="35.140625" customWidth="1"/>
    <col min="12292" max="12292" width="15.85546875" customWidth="1"/>
    <col min="12293" max="12293" width="16" customWidth="1"/>
    <col min="12294" max="12294" width="7.42578125" customWidth="1"/>
    <col min="12295" max="12295" width="0.28515625" customWidth="1"/>
    <col min="12545" max="12545" width="0.28515625" customWidth="1"/>
    <col min="12546" max="12546" width="19.7109375" customWidth="1"/>
    <col min="12547" max="12547" width="35.140625" customWidth="1"/>
    <col min="12548" max="12548" width="15.85546875" customWidth="1"/>
    <col min="12549" max="12549" width="16" customWidth="1"/>
    <col min="12550" max="12550" width="7.42578125" customWidth="1"/>
    <col min="12551" max="12551" width="0.28515625" customWidth="1"/>
    <col min="12801" max="12801" width="0.28515625" customWidth="1"/>
    <col min="12802" max="12802" width="19.7109375" customWidth="1"/>
    <col min="12803" max="12803" width="35.140625" customWidth="1"/>
    <col min="12804" max="12804" width="15.85546875" customWidth="1"/>
    <col min="12805" max="12805" width="16" customWidth="1"/>
    <col min="12806" max="12806" width="7.42578125" customWidth="1"/>
    <col min="12807" max="12807" width="0.28515625" customWidth="1"/>
    <col min="13057" max="13057" width="0.28515625" customWidth="1"/>
    <col min="13058" max="13058" width="19.7109375" customWidth="1"/>
    <col min="13059" max="13059" width="35.140625" customWidth="1"/>
    <col min="13060" max="13060" width="15.85546875" customWidth="1"/>
    <col min="13061" max="13061" width="16" customWidth="1"/>
    <col min="13062" max="13062" width="7.42578125" customWidth="1"/>
    <col min="13063" max="13063" width="0.28515625" customWidth="1"/>
    <col min="13313" max="13313" width="0.28515625" customWidth="1"/>
    <col min="13314" max="13314" width="19.7109375" customWidth="1"/>
    <col min="13315" max="13315" width="35.140625" customWidth="1"/>
    <col min="13316" max="13316" width="15.85546875" customWidth="1"/>
    <col min="13317" max="13317" width="16" customWidth="1"/>
    <col min="13318" max="13318" width="7.42578125" customWidth="1"/>
    <col min="13319" max="13319" width="0.28515625" customWidth="1"/>
    <col min="13569" max="13569" width="0.28515625" customWidth="1"/>
    <col min="13570" max="13570" width="19.7109375" customWidth="1"/>
    <col min="13571" max="13571" width="35.140625" customWidth="1"/>
    <col min="13572" max="13572" width="15.85546875" customWidth="1"/>
    <col min="13573" max="13573" width="16" customWidth="1"/>
    <col min="13574" max="13574" width="7.42578125" customWidth="1"/>
    <col min="13575" max="13575" width="0.28515625" customWidth="1"/>
    <col min="13825" max="13825" width="0.28515625" customWidth="1"/>
    <col min="13826" max="13826" width="19.7109375" customWidth="1"/>
    <col min="13827" max="13827" width="35.140625" customWidth="1"/>
    <col min="13828" max="13828" width="15.85546875" customWidth="1"/>
    <col min="13829" max="13829" width="16" customWidth="1"/>
    <col min="13830" max="13830" width="7.42578125" customWidth="1"/>
    <col min="13831" max="13831" width="0.28515625" customWidth="1"/>
    <col min="14081" max="14081" width="0.28515625" customWidth="1"/>
    <col min="14082" max="14082" width="19.7109375" customWidth="1"/>
    <col min="14083" max="14083" width="35.140625" customWidth="1"/>
    <col min="14084" max="14084" width="15.85546875" customWidth="1"/>
    <col min="14085" max="14085" width="16" customWidth="1"/>
    <col min="14086" max="14086" width="7.42578125" customWidth="1"/>
    <col min="14087" max="14087" width="0.28515625" customWidth="1"/>
    <col min="14337" max="14337" width="0.28515625" customWidth="1"/>
    <col min="14338" max="14338" width="19.7109375" customWidth="1"/>
    <col min="14339" max="14339" width="35.140625" customWidth="1"/>
    <col min="14340" max="14340" width="15.85546875" customWidth="1"/>
    <col min="14341" max="14341" width="16" customWidth="1"/>
    <col min="14342" max="14342" width="7.42578125" customWidth="1"/>
    <col min="14343" max="14343" width="0.28515625" customWidth="1"/>
    <col min="14593" max="14593" width="0.28515625" customWidth="1"/>
    <col min="14594" max="14594" width="19.7109375" customWidth="1"/>
    <col min="14595" max="14595" width="35.140625" customWidth="1"/>
    <col min="14596" max="14596" width="15.85546875" customWidth="1"/>
    <col min="14597" max="14597" width="16" customWidth="1"/>
    <col min="14598" max="14598" width="7.42578125" customWidth="1"/>
    <col min="14599" max="14599" width="0.28515625" customWidth="1"/>
    <col min="14849" max="14849" width="0.28515625" customWidth="1"/>
    <col min="14850" max="14850" width="19.7109375" customWidth="1"/>
    <col min="14851" max="14851" width="35.140625" customWidth="1"/>
    <col min="14852" max="14852" width="15.85546875" customWidth="1"/>
    <col min="14853" max="14853" width="16" customWidth="1"/>
    <col min="14854" max="14854" width="7.42578125" customWidth="1"/>
    <col min="14855" max="14855" width="0.28515625" customWidth="1"/>
    <col min="15105" max="15105" width="0.28515625" customWidth="1"/>
    <col min="15106" max="15106" width="19.7109375" customWidth="1"/>
    <col min="15107" max="15107" width="35.140625" customWidth="1"/>
    <col min="15108" max="15108" width="15.85546875" customWidth="1"/>
    <col min="15109" max="15109" width="16" customWidth="1"/>
    <col min="15110" max="15110" width="7.42578125" customWidth="1"/>
    <col min="15111" max="15111" width="0.28515625" customWidth="1"/>
    <col min="15361" max="15361" width="0.28515625" customWidth="1"/>
    <col min="15362" max="15362" width="19.7109375" customWidth="1"/>
    <col min="15363" max="15363" width="35.140625" customWidth="1"/>
    <col min="15364" max="15364" width="15.85546875" customWidth="1"/>
    <col min="15365" max="15365" width="16" customWidth="1"/>
    <col min="15366" max="15366" width="7.42578125" customWidth="1"/>
    <col min="15367" max="15367" width="0.28515625" customWidth="1"/>
    <col min="15617" max="15617" width="0.28515625" customWidth="1"/>
    <col min="15618" max="15618" width="19.7109375" customWidth="1"/>
    <col min="15619" max="15619" width="35.140625" customWidth="1"/>
    <col min="15620" max="15620" width="15.85546875" customWidth="1"/>
    <col min="15621" max="15621" width="16" customWidth="1"/>
    <col min="15622" max="15622" width="7.42578125" customWidth="1"/>
    <col min="15623" max="15623" width="0.28515625" customWidth="1"/>
    <col min="15873" max="15873" width="0.28515625" customWidth="1"/>
    <col min="15874" max="15874" width="19.7109375" customWidth="1"/>
    <col min="15875" max="15875" width="35.140625" customWidth="1"/>
    <col min="15876" max="15876" width="15.85546875" customWidth="1"/>
    <col min="15877" max="15877" width="16" customWidth="1"/>
    <col min="15878" max="15878" width="7.42578125" customWidth="1"/>
    <col min="15879" max="15879" width="0.28515625" customWidth="1"/>
    <col min="16129" max="16129" width="0.28515625" customWidth="1"/>
    <col min="16130" max="16130" width="19.7109375" customWidth="1"/>
    <col min="16131" max="16131" width="35.140625" customWidth="1"/>
    <col min="16132" max="16132" width="15.85546875" customWidth="1"/>
    <col min="16133" max="16133" width="16" customWidth="1"/>
    <col min="16134" max="16134" width="7.42578125" customWidth="1"/>
    <col min="16135" max="16135" width="0.28515625" customWidth="1"/>
  </cols>
  <sheetData>
    <row r="1" spans="1:7" ht="16.5" customHeight="1" x14ac:dyDescent="0.25">
      <c r="A1" s="113" t="s">
        <v>277</v>
      </c>
      <c r="B1" s="113"/>
      <c r="C1" s="113"/>
      <c r="D1" s="113"/>
      <c r="E1" s="113"/>
      <c r="F1" s="113"/>
      <c r="G1" s="113"/>
    </row>
    <row r="2" spans="1:7" ht="8.25" customHeight="1" x14ac:dyDescent="0.25"/>
    <row r="3" spans="1:7" ht="13.5" customHeight="1" x14ac:dyDescent="0.25">
      <c r="B3" s="113" t="s">
        <v>278</v>
      </c>
      <c r="C3" s="113"/>
      <c r="D3" s="113"/>
      <c r="E3" s="113"/>
      <c r="F3" s="113"/>
      <c r="G3" s="113"/>
    </row>
    <row r="4" spans="1:7" ht="18" customHeight="1" x14ac:dyDescent="0.25"/>
    <row r="5" spans="1:7" ht="22.5" x14ac:dyDescent="0.25">
      <c r="A5" s="110" t="s">
        <v>3</v>
      </c>
      <c r="B5" s="110"/>
      <c r="C5" s="110"/>
      <c r="D5" s="50" t="s">
        <v>5</v>
      </c>
      <c r="E5" s="50" t="s">
        <v>222</v>
      </c>
      <c r="F5" s="50" t="s">
        <v>279</v>
      </c>
    </row>
    <row r="6" spans="1:7" ht="16.5" customHeight="1" x14ac:dyDescent="0.25">
      <c r="A6" s="111">
        <v>1</v>
      </c>
      <c r="B6" s="111"/>
      <c r="C6" s="111"/>
      <c r="D6" s="51">
        <v>2</v>
      </c>
      <c r="E6" s="51">
        <v>3</v>
      </c>
      <c r="F6" s="51">
        <v>4</v>
      </c>
    </row>
    <row r="7" spans="1:7" ht="18" customHeight="1" x14ac:dyDescent="0.25">
      <c r="A7" s="112" t="s">
        <v>232</v>
      </c>
      <c r="B7" s="112"/>
      <c r="C7" s="112"/>
      <c r="D7" s="52">
        <v>2391171.2999999998</v>
      </c>
      <c r="E7" s="52">
        <v>2378090.46</v>
      </c>
      <c r="F7" s="52">
        <v>99.45</v>
      </c>
    </row>
    <row r="8" spans="1:7" ht="22.5" x14ac:dyDescent="0.25">
      <c r="A8" s="105" t="s">
        <v>280</v>
      </c>
      <c r="B8" s="105"/>
      <c r="C8" s="53" t="s">
        <v>281</v>
      </c>
      <c r="D8" s="52">
        <v>2391171.2999999998</v>
      </c>
      <c r="E8" s="52">
        <v>2378090.46</v>
      </c>
      <c r="F8" s="52">
        <v>99.45</v>
      </c>
    </row>
    <row r="9" spans="1:7" x14ac:dyDescent="0.25">
      <c r="A9" s="105" t="s">
        <v>233</v>
      </c>
      <c r="B9" s="105"/>
      <c r="C9" s="53" t="s">
        <v>234</v>
      </c>
      <c r="D9" s="52">
        <v>144819.29999999999</v>
      </c>
      <c r="E9" s="52">
        <v>154725.03</v>
      </c>
      <c r="F9" s="52">
        <v>106.84</v>
      </c>
    </row>
    <row r="10" spans="1:7" x14ac:dyDescent="0.25">
      <c r="A10" s="105" t="s">
        <v>256</v>
      </c>
      <c r="B10" s="105"/>
      <c r="C10" s="53" t="s">
        <v>257</v>
      </c>
      <c r="D10" s="52">
        <v>2246352</v>
      </c>
      <c r="E10" s="52">
        <v>2223365.4300000002</v>
      </c>
      <c r="F10" s="52">
        <v>98.98</v>
      </c>
    </row>
  </sheetData>
  <mergeCells count="8">
    <mergeCell ref="A9:B9"/>
    <mergeCell ref="A10:B10"/>
    <mergeCell ref="A1:G1"/>
    <mergeCell ref="B3:G3"/>
    <mergeCell ref="A5:C5"/>
    <mergeCell ref="A6:C6"/>
    <mergeCell ref="A7:C7"/>
    <mergeCell ref="A8:B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1.OPĆI DIO</vt:lpstr>
      <vt:lpstr>1. A RAČUN PR.RAS. EKONOMSK KL.</vt:lpstr>
      <vt:lpstr>1.A RAČUN PR.RAS.PREMA IZVORIMA</vt:lpstr>
      <vt:lpstr>1.A RAČUN PR.RAS. PREMA FUNKCIJ</vt:lpstr>
      <vt:lpstr>PRENESENI VIŠAK MANJAK</vt:lpstr>
      <vt:lpstr>1.B RAČUN FINANCIRANJA EKONOMSK</vt:lpstr>
      <vt:lpstr>RAČUN FIN. PREMA IZVORIMA</vt:lpstr>
      <vt:lpstr>2.1. POSEBNI DIO PROGRAMSKA KL</vt:lpstr>
      <vt:lpstr>2.1. POSEBNI DIO ORG. KL.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Valentina Trupković</cp:lastModifiedBy>
  <cp:lastPrinted>2026-02-02T10:48:19Z</cp:lastPrinted>
  <dcterms:created xsi:type="dcterms:W3CDTF">2026-01-28T12:47:20Z</dcterms:created>
  <dcterms:modified xsi:type="dcterms:W3CDTF">2026-02-02T10:48:33Z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22.2.5.0</vt:lpwstr>
  </property>
</Properties>
</file>