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lentina\Desktop\objava za internet\"/>
    </mc:Choice>
  </mc:AlternateContent>
  <xr:revisionPtr revIDLastSave="0" documentId="13_ncr:1_{76519258-0F2C-4AD0-8D2F-FA53181950E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AŽETK EURO" sheetId="8" r:id="rId1"/>
    <sheet name=" Račun prihoda i rashoda" sheetId="3" r:id="rId2"/>
    <sheet name="Rashodi prema funkcijskoj kl" sheetId="9" r:id="rId3"/>
    <sheet name="POSEBNI DIO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8" i="3" l="1"/>
  <c r="F167" i="3" l="1"/>
  <c r="F159" i="3"/>
  <c r="E159" i="3"/>
  <c r="F152" i="3"/>
  <c r="F151" i="3" s="1"/>
  <c r="E152" i="3"/>
  <c r="E151" i="3" s="1"/>
  <c r="E150" i="3" s="1"/>
  <c r="F142" i="3"/>
  <c r="E142" i="3"/>
  <c r="E141" i="3" s="1"/>
  <c r="F132" i="3"/>
  <c r="E132" i="3"/>
  <c r="E131" i="3" s="1"/>
  <c r="F130" i="3"/>
  <c r="F116" i="3"/>
  <c r="E116" i="3"/>
  <c r="F114" i="3"/>
  <c r="E114" i="3"/>
  <c r="F104" i="3"/>
  <c r="E104" i="3"/>
  <c r="F96" i="3"/>
  <c r="E96" i="3"/>
  <c r="F91" i="3"/>
  <c r="E91" i="3"/>
  <c r="E88" i="3"/>
  <c r="F80" i="3"/>
  <c r="E80" i="3"/>
  <c r="F78" i="3"/>
  <c r="E78" i="3"/>
  <c r="F74" i="3"/>
  <c r="E74" i="3"/>
  <c r="F65" i="3"/>
  <c r="F58" i="3"/>
  <c r="F56" i="3"/>
  <c r="E56" i="3"/>
  <c r="F47" i="3"/>
  <c r="F46" i="3" s="1"/>
  <c r="E47" i="3"/>
  <c r="E46" i="3"/>
  <c r="F36" i="3"/>
  <c r="E36" i="3"/>
  <c r="F33" i="3"/>
  <c r="E33" i="3"/>
  <c r="F31" i="3"/>
  <c r="E31" i="3"/>
  <c r="F25" i="3"/>
  <c r="E25" i="3"/>
  <c r="E24" i="3" s="1"/>
  <c r="F18" i="3"/>
  <c r="F68" i="3" s="1"/>
  <c r="E11" i="3"/>
  <c r="F8" i="3"/>
  <c r="E8" i="3"/>
  <c r="E73" i="3" l="1"/>
  <c r="E7" i="3"/>
  <c r="E90" i="3"/>
  <c r="E72" i="3" s="1"/>
  <c r="F150" i="3"/>
  <c r="E32" i="3"/>
  <c r="F7" i="3"/>
  <c r="F67" i="3" s="1"/>
  <c r="F131" i="3"/>
  <c r="F170" i="3"/>
  <c r="F141" i="3"/>
  <c r="F24" i="3"/>
  <c r="F32" i="3"/>
  <c r="F73" i="3"/>
  <c r="F90" i="3"/>
  <c r="E6" i="3" l="1"/>
  <c r="F6" i="3"/>
  <c r="F72" i="3"/>
  <c r="F169" i="3" l="1"/>
  <c r="F130" i="7" l="1"/>
  <c r="B11" i="9" l="1"/>
  <c r="G11" i="8" l="1"/>
  <c r="G14" i="8" s="1"/>
  <c r="F276" i="7"/>
  <c r="F264" i="7"/>
  <c r="F261" i="7" s="1"/>
  <c r="F250" i="7" s="1"/>
  <c r="F287" i="7" s="1"/>
  <c r="F158" i="7"/>
  <c r="F429" i="7"/>
  <c r="F428" i="7" s="1"/>
  <c r="F427" i="7" s="1"/>
  <c r="F418" i="7"/>
  <c r="F410" i="7"/>
  <c r="F405" i="7"/>
  <c r="F395" i="7"/>
  <c r="F394" i="7" s="1"/>
  <c r="F369" i="7"/>
  <c r="F364" i="7"/>
  <c r="F360" i="7"/>
  <c r="F354" i="7"/>
  <c r="F324" i="7"/>
  <c r="F313" i="7"/>
  <c r="F305" i="7"/>
  <c r="F300" i="7"/>
  <c r="F233" i="7"/>
  <c r="F232" i="7" s="1"/>
  <c r="F224" i="7"/>
  <c r="F222" i="7"/>
  <c r="F212" i="7"/>
  <c r="F204" i="7"/>
  <c r="F199" i="7"/>
  <c r="F170" i="7"/>
  <c r="F166" i="7"/>
  <c r="F165" i="7" s="1"/>
  <c r="F153" i="7"/>
  <c r="F145" i="7"/>
  <c r="F140" i="7"/>
  <c r="F129" i="7"/>
  <c r="F33" i="7"/>
  <c r="F32" i="7" s="1"/>
  <c r="F20" i="7"/>
  <c r="F10" i="7"/>
  <c r="E145" i="7"/>
  <c r="E429" i="7"/>
  <c r="E428" i="7" s="1"/>
  <c r="E427" i="7" s="1"/>
  <c r="E418" i="7"/>
  <c r="E410" i="7"/>
  <c r="E405" i="7"/>
  <c r="E395" i="7"/>
  <c r="E394" i="7" s="1"/>
  <c r="E369" i="7"/>
  <c r="E364" i="7"/>
  <c r="E360" i="7"/>
  <c r="E222" i="7"/>
  <c r="E166" i="7"/>
  <c r="E165" i="7" s="1"/>
  <c r="E20" i="7"/>
  <c r="E233" i="7"/>
  <c r="E232" i="7" s="1"/>
  <c r="E170" i="7"/>
  <c r="C10" i="9" l="1"/>
  <c r="F9" i="7"/>
  <c r="F404" i="7"/>
  <c r="F393" i="7" s="1"/>
  <c r="F439" i="7" s="1"/>
  <c r="F198" i="7"/>
  <c r="F187" i="7" s="1"/>
  <c r="F244" i="7" s="1"/>
  <c r="F299" i="7"/>
  <c r="F293" i="7" s="1"/>
  <c r="F346" i="7" s="1"/>
  <c r="F363" i="7"/>
  <c r="F353" i="7"/>
  <c r="F139" i="7"/>
  <c r="F128" i="7" s="1"/>
  <c r="F181" i="7" s="1"/>
  <c r="E363" i="7"/>
  <c r="E404" i="7"/>
  <c r="E354" i="7"/>
  <c r="E353" i="7" s="1"/>
  <c r="E305" i="7"/>
  <c r="E313" i="7"/>
  <c r="E300" i="7"/>
  <c r="E324" i="7"/>
  <c r="E153" i="7"/>
  <c r="E212" i="7"/>
  <c r="E199" i="7"/>
  <c r="E130" i="7"/>
  <c r="E129" i="7" s="1"/>
  <c r="E140" i="7"/>
  <c r="E224" i="7"/>
  <c r="E204" i="7"/>
  <c r="F352" i="7" l="1"/>
  <c r="F387" i="7" s="1"/>
  <c r="E299" i="7"/>
  <c r="E33" i="7"/>
  <c r="E198" i="7"/>
  <c r="E139" i="7"/>
  <c r="E128" i="7" s="1"/>
  <c r="E10" i="7"/>
  <c r="E9" i="7" s="1"/>
  <c r="E32" i="7" l="1"/>
  <c r="E181" i="7" l="1"/>
  <c r="E293" i="7"/>
  <c r="E346" i="7" s="1"/>
  <c r="E187" i="7" l="1"/>
  <c r="E244" i="7" s="1"/>
  <c r="E393" i="7" l="1"/>
  <c r="E439" i="7" s="1"/>
  <c r="E352" i="7"/>
  <c r="E387" i="7" s="1"/>
</calcChain>
</file>

<file path=xl/sharedStrings.xml><?xml version="1.0" encoding="utf-8"?>
<sst xmlns="http://schemas.openxmlformats.org/spreadsheetml/2006/main" count="690" uniqueCount="175">
  <si>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</si>
  <si>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</si>
  <si>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</si>
  <si>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</si>
  <si>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</si>
  <si>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</si>
  <si>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</si>
  <si>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</si>
  <si>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</si>
  <si>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</si>
  <si>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</si>
  <si>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</si>
  <si>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</si>
  <si>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</si>
  <si>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</si>
  <si>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Rashodi poslovanja</t>
  </si>
  <si>
    <t>Rashodi za zaposlene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</si>
  <si>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</si>
  <si>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</si>
  <si>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</si>
  <si>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</si>
  <si>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</si>
  <si>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</si>
  <si>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Pomoći iz inozemstva i od subjekata unutar općeg proračuna</t>
  </si>
  <si>
    <t>Ostale pomoći</t>
  </si>
  <si>
    <t>Ostali prihodi za posebne namjene</t>
  </si>
  <si>
    <t>Rashodi za nabavu proizvedene dugotrajne imovine</t>
  </si>
  <si>
    <t>Plaće (bruto)</t>
  </si>
  <si>
    <t>Doprinosi na plaće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</si>
  <si>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</si>
  <si>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</si>
  <si>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</si>
  <si>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</si>
  <si>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</si>
  <si>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</si>
  <si>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na temelju osiguranja i druge naknade</t>
  </si>
  <si>
    <t>Ostale naknade građanima i kućanstvima iz proračuna</t>
  </si>
  <si>
    <t>Postrojenja i oprema</t>
  </si>
  <si>
    <t>Knjige, umjetnička djela i ostale izložbene vrijednosti</t>
  </si>
  <si>
    <t>Plaće za redovan rad</t>
  </si>
  <si>
    <t>Plaće za prekovremeni rad</t>
  </si>
  <si>
    <t>Plaće za posebne uvjete rada</t>
  </si>
  <si>
    <t>Ostali rashodi za zapslene</t>
  </si>
  <si>
    <t>Ostali rashodi za zaposlene</t>
  </si>
  <si>
    <t>Doprinos za mirovinsko osiguranje</t>
  </si>
  <si>
    <t>Dobrinos za obvezno zdravstveno osiguranje</t>
  </si>
  <si>
    <t>Službena putovanja</t>
  </si>
  <si>
    <t>Naknade za prijevoz, ra rad na terenu i odvojeni život</t>
  </si>
  <si>
    <t>Stručno usavršavanje zaposlenika</t>
  </si>
  <si>
    <t>Ostale naknade troškova zaposlenika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</si>
  <si>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</si>
  <si>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</si>
  <si>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</si>
  <si>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</si>
  <si>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</si>
  <si>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Vojna sredstva za jednokratnu  upotrebu</t>
  </si>
  <si>
    <t>Službena , radna i zaštitna odjeća i obuća</t>
  </si>
  <si>
    <t>Usluge telofona, pošte i prijevoza</t>
  </si>
  <si>
    <t>Usluge tekućeg i investicijskog održavanja</t>
  </si>
  <si>
    <t>Usluge promidžbe i informiranja</t>
  </si>
  <si>
    <t>Komunalne usluge</t>
  </si>
  <si>
    <t>Zakupnine i najamnine</t>
  </si>
  <si>
    <t>Zadravstvene i veterinarske usluge</t>
  </si>
  <si>
    <t>Intelektualne i osobne usluge</t>
  </si>
  <si>
    <t>Računalne usluge</t>
  </si>
  <si>
    <t>Ostale usluge</t>
  </si>
  <si>
    <t>Naknada troškova osobama izvan radnog odnosa</t>
  </si>
  <si>
    <t>Ostali nespomenuti rashodi psolovanja</t>
  </si>
  <si>
    <t>Naknade za rad predstavničkih i izvršnih tijela, povjerenstava i slično</t>
  </si>
  <si>
    <t>Premije osiguranja</t>
  </si>
  <si>
    <t>Reprezenatacije</t>
  </si>
  <si>
    <t>Članarine i norme</t>
  </si>
  <si>
    <t>Pristojbe i naknade</t>
  </si>
  <si>
    <t>Troškovi sudskih postupaka</t>
  </si>
  <si>
    <t>Bankarske usluge i usluge platnog prometa</t>
  </si>
  <si>
    <t>Zatezne kamate</t>
  </si>
  <si>
    <t>Naknade građanima i kućanstvima u novcu</t>
  </si>
  <si>
    <t>Naknade građanima i kućanstvima u naravi</t>
  </si>
  <si>
    <t>Uredska oprema i namještaj</t>
  </si>
  <si>
    <t>Komunikacijska oprema</t>
  </si>
  <si>
    <t>Oprema za održavanje i zaštitu</t>
  </si>
  <si>
    <t>Instrumenti uređaji i strojevi</t>
  </si>
  <si>
    <t>Sportska i glazbena oprema</t>
  </si>
  <si>
    <t>Uređaji, strojevi i oprema za ostale namjene</t>
  </si>
  <si>
    <t>Knjige</t>
  </si>
  <si>
    <t>UKUPNO:</t>
  </si>
  <si>
    <t>Škole jednakih mogućnosti</t>
  </si>
  <si>
    <t>Pomoći EU</t>
  </si>
  <si>
    <t>Nakn.trošk.osobama izvan rad.odn.</t>
  </si>
  <si>
    <t>Nakn.trošk.osobama izvan radnog odnosa</t>
  </si>
  <si>
    <t>UKUPNO RASHODI</t>
  </si>
  <si>
    <t>Pomoći proračnskim korisnicma iz proračuna koji im nije nadležan</t>
  </si>
  <si>
    <t>Tekuće pomoći proraračnskim korisnicima iz proraučuna koji im nije nadležan</t>
  </si>
  <si>
    <t>Kapitalne pomoći proračunskim korisnicma iz proračuna koji im nije nadležan</t>
  </si>
  <si>
    <t>Pomoći temeljem prijenosa EU sredstava</t>
  </si>
  <si>
    <t>Tekuće pomoći temeljem prijenosa EU sredstava</t>
  </si>
  <si>
    <t>Kapitalne pomoći temeljem prijenosa EU sredstava</t>
  </si>
  <si>
    <t>Prihodi po posebnim propisima</t>
  </si>
  <si>
    <t>Prihodi od upravnih i administrativnih 
pristojbi, pristojbi po posebnim propisima i naknada</t>
  </si>
  <si>
    <t>Prihodi od prodaje proizvoda i robe te pruženih usluga i prihoda od donacija</t>
  </si>
  <si>
    <t>Prihodi odr prodaje proizvoda i roba te pruženh usluga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</si>
  <si>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</si>
  <si>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</si>
  <si>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</si>
  <si>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</si>
  <si>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</si>
  <si>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>Prihodi iz nadležnog proračuna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</si>
  <si>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</si>
  <si>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</si>
  <si>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neifnancijske imovine</t>
  </si>
  <si>
    <t>UKUPNO PRIHODI</t>
  </si>
  <si>
    <t>Naknade za prijevoz, za rad na terenu i odvojeni život</t>
  </si>
  <si>
    <t>DONACIJE</t>
  </si>
  <si>
    <t>ŠKOLSKI OBROCI SVIMA</t>
  </si>
  <si>
    <t>POMOĆI EU</t>
  </si>
  <si>
    <t>OPĆINA</t>
  </si>
  <si>
    <t>OPĆI PRIHODI I PRIMICI</t>
  </si>
  <si>
    <t>Ostali nespomenuti prihodi</t>
  </si>
  <si>
    <t xml:space="preserve">Donacije </t>
  </si>
  <si>
    <t>RAZLIKA VIŠAK / MANJAK</t>
  </si>
  <si>
    <t>Rezultat poslovanja</t>
  </si>
  <si>
    <t>Decentralizirana sredstva</t>
  </si>
  <si>
    <t>Donacije</t>
  </si>
  <si>
    <t>Ukupno izvor</t>
  </si>
  <si>
    <t>UKUPNO PO IZVORU</t>
  </si>
  <si>
    <t>Ukupno izvori</t>
  </si>
  <si>
    <t>ŠKOLSTVO</t>
  </si>
  <si>
    <t>OSNOVNO ŠKOLSTVO</t>
  </si>
  <si>
    <t>Ostale pomoći (MZO)</t>
  </si>
  <si>
    <t>OSTALI PRIHODI ZA POSEBNE NAMJENE(produženi)</t>
  </si>
  <si>
    <t>Projekt e-škole</t>
  </si>
  <si>
    <t>PRODUŽENI BORAVAK, ŠKOLSKA KUHINJA, OSTALI PRIHODI OPĆINA</t>
  </si>
  <si>
    <t>Plan 2023. euro</t>
  </si>
  <si>
    <t>Aktivnost T100117</t>
  </si>
  <si>
    <t>1001T100103</t>
  </si>
  <si>
    <t>1013A101314</t>
  </si>
  <si>
    <t>Aktivnost 1001T100117</t>
  </si>
  <si>
    <t>1013A1001330</t>
  </si>
  <si>
    <t>1013A1001301</t>
  </si>
  <si>
    <t>NAZIV PROGRAMA: ŠKOLSTVO</t>
  </si>
  <si>
    <t>PROGRAM 1013</t>
  </si>
  <si>
    <t>Izvor finanaciranja 51</t>
  </si>
  <si>
    <t>Izvor financiranja 11</t>
  </si>
  <si>
    <t>Izvor finanaciranja 11</t>
  </si>
  <si>
    <t>Izvor financiranja 51</t>
  </si>
  <si>
    <t>Izvor financiranja 52</t>
  </si>
  <si>
    <t>Izvor financiranja 44</t>
  </si>
  <si>
    <t>Izvor financiranja 61</t>
  </si>
  <si>
    <t>Izvor financiranja 43</t>
  </si>
  <si>
    <t xml:space="preserve">ŠKOLSTVO </t>
  </si>
  <si>
    <t>Izor financiranja 43</t>
  </si>
  <si>
    <t>Ostali prihodi za posebne namjene(roditelji, djelatnici,dnevnice za izlete)</t>
  </si>
  <si>
    <t>Prihodi od  imovine</t>
  </si>
  <si>
    <t>Prihodi od financijske imovine</t>
  </si>
  <si>
    <t>Kamate na oročena sredstva i depozite po 
viđenjeu</t>
  </si>
  <si>
    <t>Vlastiti i ostali prihodi</t>
  </si>
  <si>
    <t>Pribislavec, 10.07.2023.                 
           Ravnatelj: Bruno Matotek, mag.theol.                          Predsjednica ŠO: Maja Okreša, dipl.uč.</t>
  </si>
  <si>
    <t>RASHODI PREMA FUNKCIJSKOJ KLASIFIKACIJI</t>
  </si>
  <si>
    <t>BROJČANA OZNAKA I NAZIV</t>
  </si>
  <si>
    <t>UKUPNI RASHODI</t>
  </si>
  <si>
    <t>09 Obrazovanje</t>
  </si>
  <si>
    <t>0912 Osnovno obrazovanje</t>
  </si>
  <si>
    <t>096 Dodatne usluge u obrazovanju</t>
  </si>
  <si>
    <t>098 Usluge obrazovanja koje nisu drugdje
svrstane</t>
  </si>
  <si>
    <t>REBALANS FINANCIJSKOG PLANA OŠ VLADIMIRA NAZORA PRIBISLAVEC
ZA 2023.GODINU</t>
  </si>
  <si>
    <t>REBALANS FINANCIJSKOG PLANA ZA 2023. GODINU</t>
  </si>
  <si>
    <t>Rebalans 2023.</t>
  </si>
  <si>
    <t>Projekt Građanski odgoj</t>
  </si>
  <si>
    <t>1013A101343</t>
  </si>
  <si>
    <t>REBALANS  FINANCIJSKOG PLANA  OŠ VLADIMIRA NAZORA PRIBISLAVEC
ZA 2023. GODINU</t>
  </si>
  <si>
    <t>Plan za 2023.</t>
  </si>
  <si>
    <t>Ravnatelj:Bruno Matotek,mag.theol.                                         Predsjednica ŠO:Maja Okreša,dipl.uč.</t>
  </si>
  <si>
    <t>Pribislavec, 22.12.2023.</t>
  </si>
  <si>
    <t xml:space="preserve">Pribislavec, 22.12.2023. </t>
  </si>
  <si>
    <t>REBALANS FINANCIJSKOG PLANA OŠ VLADIMIRA NAZORA PRIBISLAVEC
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</si>
</sst>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.00_ ;\-#,##0.00\ 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0" fillId="3" borderId="1" xfId="0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8" fillId="2" borderId="2" xfId="0" quotePrefix="1" applyFont="1" applyFill="1" applyBorder="1" applyAlignment="1">
      <alignment horizontal="left" vertical="center"/>
    </xf>
    <xf numFmtId="0" fontId="9" fillId="2" borderId="2" xfId="0" quotePrefix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164" fontId="6" fillId="3" borderId="3" xfId="0" applyNumberFormat="1" applyFont="1" applyFill="1" applyBorder="1" applyAlignment="1">
      <alignment horizontal="right"/>
    </xf>
    <xf numFmtId="0" fontId="8" fillId="3" borderId="2" xfId="0" applyNumberFormat="1" applyFont="1" applyFill="1" applyBorder="1" applyAlignment="1" applyProtection="1">
      <alignment vertical="center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5" fontId="6" fillId="2" borderId="4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9" fillId="2" borderId="4" xfId="0" quotePrefix="1" applyFont="1" applyFill="1" applyBorder="1" applyAlignment="1">
      <alignment horizontal="left" vertical="center"/>
    </xf>
    <xf numFmtId="164" fontId="19" fillId="2" borderId="4" xfId="0" applyNumberFormat="1" applyFont="1" applyFill="1" applyBorder="1" applyAlignment="1">
      <alignment horizontal="right"/>
    </xf>
    <xf numFmtId="0" fontId="0" fillId="2" borderId="0" xfId="0" applyFill="1"/>
    <xf numFmtId="0" fontId="8" fillId="2" borderId="4" xfId="0" quotePrefix="1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17" fillId="2" borderId="3" xfId="0" quotePrefix="1" applyFont="1" applyFill="1" applyBorder="1" applyAlignment="1">
      <alignment horizontal="left" vertical="center"/>
    </xf>
    <xf numFmtId="0" fontId="10" fillId="2" borderId="4" xfId="0" quotePrefix="1" applyFont="1" applyFill="1" applyBorder="1" applyAlignment="1">
      <alignment horizontal="left" vertical="center"/>
    </xf>
    <xf numFmtId="0" fontId="10" fillId="2" borderId="4" xfId="0" quotePrefix="1" applyFont="1" applyFill="1" applyBorder="1" applyAlignment="1">
      <alignment horizontal="left" vertical="center" wrapText="1"/>
    </xf>
    <xf numFmtId="0" fontId="0" fillId="2" borderId="1" xfId="0" applyFill="1" applyBorder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/>
    <xf numFmtId="0" fontId="20" fillId="4" borderId="3" xfId="0" applyNumberFormat="1" applyFont="1" applyFill="1" applyBorder="1" applyAlignment="1" applyProtection="1">
      <alignment horizontal="center" vertical="center" wrapText="1"/>
    </xf>
    <xf numFmtId="164" fontId="6" fillId="4" borderId="4" xfId="0" applyNumberFormat="1" applyFont="1" applyFill="1" applyBorder="1" applyAlignment="1">
      <alignment horizontal="right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/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4" fontId="3" fillId="2" borderId="4" xfId="0" applyNumberFormat="1" applyFont="1" applyFill="1" applyBorder="1" applyAlignment="1">
      <alignment horizontal="right"/>
    </xf>
    <xf numFmtId="0" fontId="21" fillId="0" borderId="0" xfId="0" applyNumberFormat="1" applyFont="1" applyFill="1" applyBorder="1" applyAlignment="1" applyProtection="1">
      <alignment wrapText="1"/>
    </xf>
    <xf numFmtId="0" fontId="13" fillId="0" borderId="0" xfId="0" applyFont="1"/>
    <xf numFmtId="0" fontId="2" fillId="0" borderId="0" xfId="0" applyFont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165" fontId="3" fillId="2" borderId="3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21" fillId="0" borderId="0" xfId="0" applyNumberFormat="1" applyFont="1" applyFill="1" applyBorder="1" applyAlignment="1" applyProtection="1">
      <alignment horizont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quotePrefix="1" applyFont="1" applyFill="1" applyAlignment="1">
      <alignment horizontal="left" vertical="center"/>
    </xf>
    <xf numFmtId="0" fontId="9" fillId="2" borderId="0" xfId="0" quotePrefix="1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7" fillId="2" borderId="4" xfId="0" quotePrefix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Alignment="1">
      <alignment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10" fillId="0" borderId="1" xfId="0" quotePrefix="1" applyFont="1" applyFill="1" applyBorder="1" applyAlignment="1">
      <alignment horizontal="left"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wrapText="1"/>
    </xf>
    <xf numFmtId="0" fontId="7" fillId="0" borderId="6" xfId="0" quotePrefix="1" applyNumberFormat="1" applyFont="1" applyFill="1" applyBorder="1" applyAlignment="1" applyProtection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653C4-9CB0-4EEE-A584-78BA26058B6F}">
  <dimension ref="A1:G36"/>
  <sheetViews>
    <sheetView workbookViewId="0">
      <selection activeCell="A15" sqref="A15:G15"/>
    </sheetView>
  </sheetViews>
  <sheetFormatPr defaultRowHeight="15" x14ac:dyDescent="0.25"/>
  <cols>
    <col min="5" max="5" width="25.28515625" customWidth="1"/>
    <col min="6" max="6" width="15" customWidth="1"/>
    <col min="7" max="7" width="15.140625" customWidth="1"/>
  </cols>
  <sheetData>
    <row r="1" spans="1:7" ht="42" customHeight="1" x14ac:dyDescent="0.25">
      <c r="A1" s="106" t="s">
        <v>164</v>
      </c>
      <c r="B1" s="106"/>
      <c r="C1" s="106"/>
      <c r="D1" s="106"/>
      <c r="E1" s="106"/>
      <c r="F1" s="106"/>
      <c r="G1" s="106"/>
    </row>
    <row r="2" spans="1:7" ht="18" customHeight="1" x14ac:dyDescent="0.25">
      <c r="A2" s="12"/>
      <c r="B2" s="12"/>
      <c r="C2" s="12"/>
      <c r="D2" s="12"/>
      <c r="E2" s="12"/>
      <c r="F2" s="12"/>
      <c r="G2" s="12"/>
    </row>
    <row r="3" spans="1:7" ht="15.75" x14ac:dyDescent="0.25">
      <c r="A3" s="106" t="s">
        <v>18</v>
      </c>
      <c r="B3" s="106"/>
      <c r="C3" s="106"/>
      <c r="D3" s="106"/>
      <c r="E3" s="106"/>
      <c r="F3" s="106"/>
      <c r="G3" s="107"/>
    </row>
    <row r="4" spans="1:7" ht="18" x14ac:dyDescent="0.25">
      <c r="A4" s="12"/>
      <c r="B4" s="12"/>
      <c r="C4" s="12"/>
      <c r="D4" s="12"/>
      <c r="E4" s="12"/>
      <c r="F4" s="12"/>
      <c r="G4" s="5"/>
    </row>
    <row r="5" spans="1:7" ht="18" customHeight="1" x14ac:dyDescent="0.25">
      <c r="A5" s="106" t="s">
        <v>22</v>
      </c>
      <c r="B5" s="108"/>
      <c r="C5" s="108"/>
      <c r="D5" s="108"/>
      <c r="E5" s="108"/>
      <c r="F5" s="108"/>
      <c r="G5" s="108"/>
    </row>
    <row r="6" spans="1:7" ht="18" x14ac:dyDescent="0.25">
      <c r="A6" s="1"/>
      <c r="B6" s="2"/>
      <c r="C6" s="2"/>
      <c r="D6" s="2"/>
      <c r="E6" s="6"/>
      <c r="F6" s="7"/>
      <c r="G6" s="7"/>
    </row>
    <row r="7" spans="1:7" ht="57.75" customHeight="1" x14ac:dyDescent="0.25">
      <c r="A7" s="13"/>
      <c r="B7" s="14"/>
      <c r="C7" s="14"/>
      <c r="D7" s="15"/>
      <c r="E7" s="16"/>
      <c r="F7" s="3" t="s">
        <v>170</v>
      </c>
      <c r="G7" s="3" t="s">
        <v>166</v>
      </c>
    </row>
    <row r="8" spans="1:7" x14ac:dyDescent="0.25">
      <c r="A8" s="109" t="s">
        <v>0</v>
      </c>
      <c r="B8" s="110"/>
      <c r="C8" s="110"/>
      <c r="D8" s="110"/>
      <c r="E8" s="111"/>
      <c r="F8" s="41">
        <v>1285953.95</v>
      </c>
      <c r="G8" s="41">
        <v>1505994.11</v>
      </c>
    </row>
    <row r="9" spans="1:7" x14ac:dyDescent="0.25">
      <c r="A9" s="112" t="s">
        <v>1</v>
      </c>
      <c r="B9" s="113"/>
      <c r="C9" s="113"/>
      <c r="D9" s="113"/>
      <c r="E9" s="114"/>
      <c r="F9" s="48">
        <v>1285953.95</v>
      </c>
      <c r="G9" s="48">
        <v>1505994.11</v>
      </c>
    </row>
    <row r="10" spans="1:7" x14ac:dyDescent="0.25">
      <c r="A10" s="117" t="s">
        <v>2</v>
      </c>
      <c r="B10" s="114"/>
      <c r="C10" s="114"/>
      <c r="D10" s="114"/>
      <c r="E10" s="114"/>
      <c r="F10" s="48">
        <v>0</v>
      </c>
      <c r="G10" s="48">
        <v>0</v>
      </c>
    </row>
    <row r="11" spans="1:7" x14ac:dyDescent="0.25">
      <c r="A11" s="17" t="s">
        <v>3</v>
      </c>
      <c r="B11" s="42"/>
      <c r="C11" s="42"/>
      <c r="D11" s="42"/>
      <c r="E11" s="42"/>
      <c r="F11" s="41">
        <v>1285953.95</v>
      </c>
      <c r="G11" s="41">
        <f>SUM(G12:G13)</f>
        <v>1505994.1099999999</v>
      </c>
    </row>
    <row r="12" spans="1:7" x14ac:dyDescent="0.25">
      <c r="A12" s="118" t="s">
        <v>4</v>
      </c>
      <c r="B12" s="113"/>
      <c r="C12" s="113"/>
      <c r="D12" s="113"/>
      <c r="E12" s="113"/>
      <c r="F12" s="48">
        <v>1259409.3799999999</v>
      </c>
      <c r="G12" s="66">
        <v>1474628.68</v>
      </c>
    </row>
    <row r="13" spans="1:7" x14ac:dyDescent="0.25">
      <c r="A13" s="119" t="s">
        <v>5</v>
      </c>
      <c r="B13" s="114"/>
      <c r="C13" s="114"/>
      <c r="D13" s="114"/>
      <c r="E13" s="114"/>
      <c r="F13" s="48">
        <v>26544.36</v>
      </c>
      <c r="G13" s="48">
        <v>31365.43</v>
      </c>
    </row>
    <row r="14" spans="1:7" x14ac:dyDescent="0.25">
      <c r="A14" s="120" t="s">
        <v>6</v>
      </c>
      <c r="B14" s="110"/>
      <c r="C14" s="110"/>
      <c r="D14" s="110"/>
      <c r="E14" s="110"/>
      <c r="F14" s="41">
        <v>0</v>
      </c>
      <c r="G14" s="41">
        <f>SUM(G8-G11)</f>
        <v>2.3283064365386963E-10</v>
      </c>
    </row>
    <row r="15" spans="1:7" ht="25.5" customHeight="1" x14ac:dyDescent="0.25">
      <c r="A15" s="122" t="s">
        <v>172</v>
      </c>
      <c r="B15" s="122"/>
      <c r="C15" s="122"/>
      <c r="D15" s="122"/>
      <c r="E15" s="122"/>
      <c r="F15" s="122"/>
      <c r="G15" s="122"/>
    </row>
    <row r="16" spans="1:7" ht="62.25" customHeight="1" x14ac:dyDescent="0.25">
      <c r="A16" s="121" t="s">
        <v>171</v>
      </c>
      <c r="B16" s="121"/>
      <c r="C16" s="121"/>
      <c r="D16" s="121"/>
      <c r="E16" s="121"/>
      <c r="F16" s="121"/>
      <c r="G16" s="121"/>
    </row>
    <row r="18" spans="1:7" x14ac:dyDescent="0.25">
      <c r="A18" s="115"/>
      <c r="B18" s="116"/>
      <c r="C18" s="116"/>
      <c r="D18" s="116"/>
      <c r="E18" s="116"/>
      <c r="F18" s="116"/>
      <c r="G18" s="116"/>
    </row>
    <row r="19" spans="1:7" ht="15.75" customHeight="1" x14ac:dyDescent="0.25"/>
    <row r="20" spans="1:7" x14ac:dyDescent="0.25">
      <c r="A20" s="115"/>
      <c r="B20" s="116"/>
      <c r="C20" s="116"/>
      <c r="D20" s="116"/>
      <c r="E20" s="116"/>
      <c r="F20" s="116"/>
      <c r="G20" s="116"/>
    </row>
    <row r="23" spans="1:7" ht="18" customHeight="1" x14ac:dyDescent="0.25"/>
    <row r="27" spans="1:7" ht="30" customHeight="1" x14ac:dyDescent="0.25"/>
    <row r="31" spans="1:7" ht="11.25" customHeight="1" x14ac:dyDescent="0.25"/>
    <row r="32" spans="1:7" ht="29.25" customHeight="1" x14ac:dyDescent="0.25"/>
    <row r="33" ht="8.25" customHeight="1" x14ac:dyDescent="0.25"/>
    <row r="35" ht="8.25" customHeight="1" x14ac:dyDescent="0.25"/>
    <row r="36" ht="29.25" customHeight="1" x14ac:dyDescent="0.25"/>
  </sheetData>
  <mergeCells count="13">
    <mergeCell ref="A20:G20"/>
    <mergeCell ref="A10:E10"/>
    <mergeCell ref="A12:E12"/>
    <mergeCell ref="A13:E13"/>
    <mergeCell ref="A14:E14"/>
    <mergeCell ref="A18:G18"/>
    <mergeCell ref="A16:G16"/>
    <mergeCell ref="A15:G15"/>
    <mergeCell ref="A1:G1"/>
    <mergeCell ref="A3:G3"/>
    <mergeCell ref="A5:G5"/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3"/>
  <sheetViews>
    <sheetView tabSelected="1" zoomScaleNormal="100" workbookViewId="0">
      <selection activeCell="A171" sqref="A171:G171"/>
    </sheetView>
  </sheetViews>
  <sheetFormatPr defaultRowHeight="15" x14ac:dyDescent="0.25"/>
  <cols>
    <col min="1" max="1" width="8.42578125" customWidth="1"/>
    <col min="2" max="2" width="7.7109375" customWidth="1"/>
    <col min="3" max="3" width="7.28515625" customWidth="1"/>
    <col min="4" max="4" width="38.140625" customWidth="1"/>
    <col min="5" max="5" width="13.140625" customWidth="1"/>
    <col min="6" max="6" width="13.28515625" customWidth="1"/>
  </cols>
  <sheetData>
    <row r="1" spans="1:6" ht="42" customHeight="1" x14ac:dyDescent="0.25">
      <c r="A1" s="128" t="s">
        <v>169</v>
      </c>
      <c r="B1" s="128"/>
      <c r="C1" s="128"/>
      <c r="D1" s="128"/>
      <c r="E1" s="128"/>
      <c r="F1" s="128"/>
    </row>
    <row r="2" spans="1:6" ht="18" customHeight="1" x14ac:dyDescent="0.25">
      <c r="A2" s="128" t="s">
        <v>18</v>
      </c>
      <c r="B2" s="128"/>
      <c r="C2" s="128"/>
      <c r="D2" s="128"/>
      <c r="E2" s="128"/>
      <c r="F2" s="128"/>
    </row>
    <row r="3" spans="1:6" ht="18" customHeight="1" x14ac:dyDescent="0.25">
      <c r="A3" s="128" t="s">
        <v>8</v>
      </c>
      <c r="B3" s="128"/>
      <c r="C3" s="128"/>
      <c r="D3" s="128"/>
      <c r="E3" s="128"/>
      <c r="F3" s="128"/>
    </row>
    <row r="4" spans="1:6" ht="15.75" customHeight="1" x14ac:dyDescent="0.25">
      <c r="A4" s="128" t="s">
        <v>1</v>
      </c>
      <c r="B4" s="128"/>
      <c r="C4" s="128"/>
      <c r="D4" s="128"/>
      <c r="E4" s="128"/>
      <c r="F4" s="128"/>
    </row>
    <row r="5" spans="1:6" ht="25.5" x14ac:dyDescent="0.25">
      <c r="A5" s="91" t="s">
        <v>9</v>
      </c>
      <c r="B5" s="92" t="s">
        <v>10</v>
      </c>
      <c r="C5" s="92" t="s">
        <v>11</v>
      </c>
      <c r="D5" s="92" t="s">
        <v>7</v>
      </c>
      <c r="E5" s="91" t="s">
        <v>170</v>
      </c>
      <c r="F5" s="91" t="s">
        <v>166</v>
      </c>
    </row>
    <row r="6" spans="1:6" ht="15.75" customHeight="1" x14ac:dyDescent="0.25">
      <c r="A6" s="93">
        <v>6</v>
      </c>
      <c r="B6" s="93"/>
      <c r="C6" s="93"/>
      <c r="D6" s="94" t="s">
        <v>12</v>
      </c>
      <c r="E6" s="66">
        <f>SUM(E7+E24+E32+E46)</f>
        <v>1285953.9500000002</v>
      </c>
      <c r="F6" s="66">
        <f>SUM(F7+F24+F19+F32+F46)</f>
        <v>1505994.11</v>
      </c>
    </row>
    <row r="7" spans="1:6" ht="25.5" x14ac:dyDescent="0.25">
      <c r="A7" s="77"/>
      <c r="B7" s="77">
        <v>63</v>
      </c>
      <c r="C7" s="95"/>
      <c r="D7" s="90" t="s">
        <v>23</v>
      </c>
      <c r="E7" s="46">
        <f>SUM(E8+E11)</f>
        <v>1203956.2</v>
      </c>
      <c r="F7" s="46">
        <f>SUM(F8+F11)</f>
        <v>1369603.09</v>
      </c>
    </row>
    <row r="8" spans="1:6" ht="25.5" x14ac:dyDescent="0.25">
      <c r="A8" s="77"/>
      <c r="B8" s="77">
        <v>636</v>
      </c>
      <c r="C8" s="77"/>
      <c r="D8" s="89" t="s">
        <v>91</v>
      </c>
      <c r="E8" s="39">
        <f>SUM(E9:E10)</f>
        <v>1183831.44</v>
      </c>
      <c r="F8" s="39">
        <f>SUM(F9:F10)</f>
        <v>1357179.12</v>
      </c>
    </row>
    <row r="9" spans="1:6" ht="25.5" x14ac:dyDescent="0.25">
      <c r="A9" s="9"/>
      <c r="B9" s="9">
        <v>6361</v>
      </c>
      <c r="C9" s="10"/>
      <c r="D9" s="96" t="s">
        <v>92</v>
      </c>
      <c r="E9" s="39">
        <v>1183831.44</v>
      </c>
      <c r="F9" s="39">
        <v>1328366.6200000001</v>
      </c>
    </row>
    <row r="10" spans="1:6" ht="25.5" x14ac:dyDescent="0.25">
      <c r="A10" s="9"/>
      <c r="B10" s="9">
        <v>6362</v>
      </c>
      <c r="C10" s="10"/>
      <c r="D10" s="96" t="s">
        <v>93</v>
      </c>
      <c r="E10" s="39">
        <v>0</v>
      </c>
      <c r="F10" s="39">
        <v>28812.5</v>
      </c>
    </row>
    <row r="11" spans="1:6" x14ac:dyDescent="0.25">
      <c r="A11" s="9"/>
      <c r="B11" s="9">
        <v>638</v>
      </c>
      <c r="C11" s="10"/>
      <c r="D11" s="96" t="s">
        <v>94</v>
      </c>
      <c r="E11" s="39">
        <f>SUM(E12:E13)</f>
        <v>20124.759999999998</v>
      </c>
      <c r="F11" s="39">
        <v>12423.97</v>
      </c>
    </row>
    <row r="12" spans="1:6" ht="25.5" x14ac:dyDescent="0.25">
      <c r="A12" s="9"/>
      <c r="B12" s="9">
        <v>6381</v>
      </c>
      <c r="C12" s="10"/>
      <c r="D12" s="96" t="s">
        <v>95</v>
      </c>
      <c r="E12" s="39">
        <v>20124.759999999998</v>
      </c>
      <c r="F12" s="39">
        <v>12423.97</v>
      </c>
    </row>
    <row r="13" spans="1:6" ht="25.5" x14ac:dyDescent="0.25">
      <c r="A13" s="9"/>
      <c r="B13" s="9">
        <v>6382</v>
      </c>
      <c r="C13" s="10"/>
      <c r="D13" s="96" t="s">
        <v>96</v>
      </c>
      <c r="E13" s="39">
        <v>0</v>
      </c>
      <c r="F13" s="39">
        <v>0</v>
      </c>
    </row>
    <row r="14" spans="1:6" x14ac:dyDescent="0.25">
      <c r="A14" s="9"/>
      <c r="B14" s="9"/>
      <c r="C14" s="10">
        <v>11</v>
      </c>
      <c r="D14" s="10" t="s">
        <v>13</v>
      </c>
      <c r="E14" s="39">
        <v>0</v>
      </c>
      <c r="F14" s="39">
        <v>0</v>
      </c>
    </row>
    <row r="15" spans="1:6" x14ac:dyDescent="0.25">
      <c r="A15" s="95"/>
      <c r="B15" s="9"/>
      <c r="C15" s="10">
        <v>51</v>
      </c>
      <c r="D15" s="10" t="s">
        <v>87</v>
      </c>
      <c r="E15" s="39">
        <v>20124.759999999998</v>
      </c>
      <c r="F15" s="39">
        <v>12423.97</v>
      </c>
    </row>
    <row r="16" spans="1:6" x14ac:dyDescent="0.25">
      <c r="A16" s="95"/>
      <c r="B16" s="9"/>
      <c r="C16" s="10">
        <v>43</v>
      </c>
      <c r="D16" s="10" t="s">
        <v>25</v>
      </c>
      <c r="E16" s="39">
        <v>0</v>
      </c>
      <c r="F16" s="39">
        <v>0</v>
      </c>
    </row>
    <row r="17" spans="1:6" ht="15.75" customHeight="1" x14ac:dyDescent="0.25">
      <c r="A17" s="95"/>
      <c r="B17" s="9"/>
      <c r="C17" s="10">
        <v>52</v>
      </c>
      <c r="D17" s="10" t="s">
        <v>24</v>
      </c>
      <c r="E17" s="39">
        <v>1183831.44</v>
      </c>
      <c r="F17" s="39">
        <v>1357179.12</v>
      </c>
    </row>
    <row r="18" spans="1:6" ht="15.75" customHeight="1" x14ac:dyDescent="0.25">
      <c r="A18" s="95"/>
      <c r="B18" s="9"/>
      <c r="C18" s="10"/>
      <c r="D18" s="105" t="s">
        <v>125</v>
      </c>
      <c r="E18" s="46">
        <v>1203956.2</v>
      </c>
      <c r="F18" s="46">
        <f>SUM(F14:F17)</f>
        <v>1369603.09</v>
      </c>
    </row>
    <row r="19" spans="1:6" ht="15.75" customHeight="1" x14ac:dyDescent="0.25">
      <c r="A19" s="95"/>
      <c r="B19" s="58">
        <v>64</v>
      </c>
      <c r="C19" s="59"/>
      <c r="D19" s="60" t="s">
        <v>152</v>
      </c>
      <c r="E19" s="46"/>
      <c r="F19" s="46">
        <v>13</v>
      </c>
    </row>
    <row r="20" spans="1:6" ht="15.75" customHeight="1" x14ac:dyDescent="0.25">
      <c r="A20" s="95"/>
      <c r="B20" s="58">
        <v>641</v>
      </c>
      <c r="C20" s="59"/>
      <c r="D20" s="60" t="s">
        <v>153</v>
      </c>
      <c r="E20" s="39"/>
      <c r="F20" s="39">
        <v>13</v>
      </c>
    </row>
    <row r="21" spans="1:6" ht="24" customHeight="1" x14ac:dyDescent="0.25">
      <c r="A21" s="95"/>
      <c r="B21" s="9">
        <v>6413</v>
      </c>
      <c r="C21" s="10"/>
      <c r="D21" s="54" t="s">
        <v>154</v>
      </c>
      <c r="E21" s="39"/>
      <c r="F21" s="39">
        <v>13</v>
      </c>
    </row>
    <row r="22" spans="1:6" x14ac:dyDescent="0.25">
      <c r="A22" s="95"/>
      <c r="B22" s="9"/>
      <c r="C22" s="10">
        <v>43</v>
      </c>
      <c r="D22" s="10" t="s">
        <v>25</v>
      </c>
      <c r="E22" s="39">
        <v>0</v>
      </c>
      <c r="F22" s="39">
        <v>13</v>
      </c>
    </row>
    <row r="23" spans="1:6" ht="20.25" customHeight="1" x14ac:dyDescent="0.25">
      <c r="A23" s="95"/>
      <c r="B23" s="9"/>
      <c r="C23" s="10"/>
      <c r="D23" s="105" t="s">
        <v>125</v>
      </c>
      <c r="E23" s="46">
        <v>0</v>
      </c>
      <c r="F23" s="46">
        <v>13</v>
      </c>
    </row>
    <row r="24" spans="1:6" ht="38.25" x14ac:dyDescent="0.25">
      <c r="A24" s="95"/>
      <c r="B24" s="58">
        <v>65</v>
      </c>
      <c r="C24" s="59"/>
      <c r="D24" s="61" t="s">
        <v>98</v>
      </c>
      <c r="E24" s="46">
        <f>SUM(E25)</f>
        <v>14738.87</v>
      </c>
      <c r="F24" s="46">
        <f>SUM(F25)</f>
        <v>41930.68</v>
      </c>
    </row>
    <row r="25" spans="1:6" x14ac:dyDescent="0.25">
      <c r="A25" s="9"/>
      <c r="B25" s="9">
        <v>652</v>
      </c>
      <c r="C25" s="10"/>
      <c r="D25" s="96" t="s">
        <v>97</v>
      </c>
      <c r="E25" s="39">
        <f>SUM(E26)</f>
        <v>14738.87</v>
      </c>
      <c r="F25" s="39">
        <f>SUM(F26)</f>
        <v>41930.68</v>
      </c>
    </row>
    <row r="26" spans="1:6" x14ac:dyDescent="0.25">
      <c r="A26" s="9"/>
      <c r="B26" s="9">
        <v>6526</v>
      </c>
      <c r="C26" s="10"/>
      <c r="D26" s="96" t="s">
        <v>117</v>
      </c>
      <c r="E26" s="39">
        <v>14738.87</v>
      </c>
      <c r="F26" s="39">
        <v>41930.68</v>
      </c>
    </row>
    <row r="27" spans="1:6" x14ac:dyDescent="0.25">
      <c r="A27" s="9"/>
      <c r="B27" s="9"/>
      <c r="C27" s="10">
        <v>11</v>
      </c>
      <c r="D27" s="10" t="s">
        <v>13</v>
      </c>
      <c r="E27" s="39">
        <v>0</v>
      </c>
      <c r="F27" s="39">
        <v>0</v>
      </c>
    </row>
    <row r="28" spans="1:6" x14ac:dyDescent="0.25">
      <c r="A28" s="95"/>
      <c r="B28" s="9"/>
      <c r="C28" s="10">
        <v>51</v>
      </c>
      <c r="D28" s="10" t="s">
        <v>87</v>
      </c>
      <c r="E28" s="39">
        <v>0</v>
      </c>
      <c r="F28" s="39">
        <v>0</v>
      </c>
    </row>
    <row r="29" spans="1:6" x14ac:dyDescent="0.25">
      <c r="A29" s="95"/>
      <c r="B29" s="9"/>
      <c r="C29" s="10">
        <v>43</v>
      </c>
      <c r="D29" s="10" t="s">
        <v>25</v>
      </c>
      <c r="E29" s="39">
        <v>14738.47</v>
      </c>
      <c r="F29" s="39">
        <v>24325.22</v>
      </c>
    </row>
    <row r="30" spans="1:6" x14ac:dyDescent="0.25">
      <c r="A30" s="95"/>
      <c r="B30" s="9"/>
      <c r="C30" s="10">
        <v>52</v>
      </c>
      <c r="D30" s="10" t="s">
        <v>24</v>
      </c>
      <c r="E30" s="39">
        <v>0</v>
      </c>
      <c r="F30" s="39">
        <v>17605.46</v>
      </c>
    </row>
    <row r="31" spans="1:6" ht="18.75" customHeight="1" x14ac:dyDescent="0.25">
      <c r="A31" s="95"/>
      <c r="B31" s="9"/>
      <c r="C31" s="10"/>
      <c r="D31" s="105" t="s">
        <v>125</v>
      </c>
      <c r="E31" s="46">
        <f>SUM(E27:E30)</f>
        <v>14738.47</v>
      </c>
      <c r="F31" s="46">
        <f>SUM(F27:F30)</f>
        <v>41930.68</v>
      </c>
    </row>
    <row r="32" spans="1:6" ht="38.25" customHeight="1" x14ac:dyDescent="0.25">
      <c r="A32" s="77"/>
      <c r="B32" s="77">
        <v>66</v>
      </c>
      <c r="C32" s="95"/>
      <c r="D32" s="90" t="s">
        <v>99</v>
      </c>
      <c r="E32" s="46">
        <f>SUM(E33+E36)</f>
        <v>0</v>
      </c>
      <c r="F32" s="46">
        <f>SUM(F33+F36)</f>
        <v>13536.01</v>
      </c>
    </row>
    <row r="33" spans="1:6" ht="25.5" customHeight="1" x14ac:dyDescent="0.25">
      <c r="A33" s="77"/>
      <c r="B33" s="95">
        <v>661</v>
      </c>
      <c r="C33" s="95"/>
      <c r="D33" s="96" t="s">
        <v>100</v>
      </c>
      <c r="E33" s="39">
        <f>SUM(E34:E35)</f>
        <v>0</v>
      </c>
      <c r="F33" s="39">
        <f>SUM(F34:F35)</f>
        <v>0</v>
      </c>
    </row>
    <row r="34" spans="1:6" x14ac:dyDescent="0.25">
      <c r="A34" s="9"/>
      <c r="B34" s="9">
        <v>6614</v>
      </c>
      <c r="C34" s="10"/>
      <c r="D34" s="96" t="s">
        <v>101</v>
      </c>
      <c r="E34" s="39">
        <v>0</v>
      </c>
      <c r="F34" s="39">
        <v>0</v>
      </c>
    </row>
    <row r="35" spans="1:6" x14ac:dyDescent="0.25">
      <c r="A35" s="9"/>
      <c r="B35" s="9">
        <v>6615</v>
      </c>
      <c r="C35" s="10"/>
      <c r="D35" s="96" t="s">
        <v>102</v>
      </c>
      <c r="E35" s="39">
        <v>0</v>
      </c>
      <c r="F35" s="39">
        <v>0</v>
      </c>
    </row>
    <row r="36" spans="1:6" ht="25.5" x14ac:dyDescent="0.25">
      <c r="A36" s="9"/>
      <c r="B36" s="9">
        <v>663</v>
      </c>
      <c r="C36" s="10"/>
      <c r="D36" s="96" t="s">
        <v>103</v>
      </c>
      <c r="E36" s="39">
        <f>SUM(E37:E38)</f>
        <v>0</v>
      </c>
      <c r="F36" s="39">
        <f>SUM(F37:F38)</f>
        <v>13536.01</v>
      </c>
    </row>
    <row r="37" spans="1:6" x14ac:dyDescent="0.25">
      <c r="A37" s="9"/>
      <c r="B37" s="9">
        <v>6631</v>
      </c>
      <c r="C37" s="10"/>
      <c r="D37" s="96" t="s">
        <v>104</v>
      </c>
      <c r="E37" s="39">
        <v>0</v>
      </c>
      <c r="F37" s="39">
        <v>10983.08</v>
      </c>
    </row>
    <row r="38" spans="1:6" x14ac:dyDescent="0.25">
      <c r="A38" s="9"/>
      <c r="B38" s="9">
        <v>6632</v>
      </c>
      <c r="C38" s="10"/>
      <c r="D38" s="96" t="s">
        <v>105</v>
      </c>
      <c r="E38" s="39">
        <v>0</v>
      </c>
      <c r="F38" s="39">
        <v>2552.9299999999998</v>
      </c>
    </row>
    <row r="39" spans="1:6" x14ac:dyDescent="0.25">
      <c r="A39" s="9"/>
      <c r="B39" s="9"/>
      <c r="C39" s="10">
        <v>11</v>
      </c>
      <c r="D39" s="10" t="s">
        <v>13</v>
      </c>
      <c r="E39" s="39">
        <v>0</v>
      </c>
      <c r="F39" s="39">
        <v>0</v>
      </c>
    </row>
    <row r="40" spans="1:6" x14ac:dyDescent="0.25">
      <c r="A40" s="95"/>
      <c r="B40" s="9"/>
      <c r="C40" s="10">
        <v>51</v>
      </c>
      <c r="D40" s="10" t="s">
        <v>87</v>
      </c>
      <c r="E40" s="39">
        <v>0</v>
      </c>
      <c r="F40" s="39">
        <v>0</v>
      </c>
    </row>
    <row r="41" spans="1:6" x14ac:dyDescent="0.25">
      <c r="A41" s="95"/>
      <c r="B41" s="9"/>
      <c r="C41" s="10">
        <v>43</v>
      </c>
      <c r="D41" s="10" t="s">
        <v>25</v>
      </c>
      <c r="E41" s="39">
        <v>0</v>
      </c>
      <c r="F41" s="39">
        <v>0</v>
      </c>
    </row>
    <row r="42" spans="1:6" x14ac:dyDescent="0.25">
      <c r="A42" s="95"/>
      <c r="B42" s="9"/>
      <c r="C42" s="10">
        <v>52</v>
      </c>
      <c r="D42" s="10" t="s">
        <v>24</v>
      </c>
      <c r="E42" s="39">
        <v>0</v>
      </c>
      <c r="F42" s="39">
        <v>0</v>
      </c>
    </row>
    <row r="43" spans="1:6" x14ac:dyDescent="0.25">
      <c r="A43" s="95"/>
      <c r="B43" s="9"/>
      <c r="C43" s="10">
        <v>61</v>
      </c>
      <c r="D43" s="51" t="s">
        <v>118</v>
      </c>
      <c r="E43" s="39">
        <v>0</v>
      </c>
      <c r="F43" s="39">
        <v>13536.01</v>
      </c>
    </row>
    <row r="44" spans="1:6" x14ac:dyDescent="0.25">
      <c r="A44" s="95"/>
      <c r="B44" s="9"/>
      <c r="C44" s="10">
        <v>31</v>
      </c>
      <c r="D44" s="51" t="s">
        <v>155</v>
      </c>
      <c r="E44" s="39"/>
      <c r="F44" s="39"/>
    </row>
    <row r="45" spans="1:6" ht="24.75" customHeight="1" x14ac:dyDescent="0.25">
      <c r="A45" s="95"/>
      <c r="B45" s="9"/>
      <c r="C45" s="10"/>
      <c r="D45" s="105" t="s">
        <v>125</v>
      </c>
      <c r="E45" s="46">
        <v>0</v>
      </c>
      <c r="F45" s="46">
        <v>13536.01</v>
      </c>
    </row>
    <row r="46" spans="1:6" x14ac:dyDescent="0.25">
      <c r="A46" s="77"/>
      <c r="B46" s="58">
        <v>67</v>
      </c>
      <c r="C46" s="59"/>
      <c r="D46" s="60" t="s">
        <v>106</v>
      </c>
      <c r="E46" s="46">
        <f>SUM(E47)</f>
        <v>67258.880000000005</v>
      </c>
      <c r="F46" s="46">
        <f>SUM(F47)</f>
        <v>80911.33</v>
      </c>
    </row>
    <row r="47" spans="1:6" ht="38.25" x14ac:dyDescent="0.25">
      <c r="A47" s="9"/>
      <c r="B47" s="9">
        <v>671</v>
      </c>
      <c r="C47" s="10"/>
      <c r="D47" s="96" t="s">
        <v>107</v>
      </c>
      <c r="E47" s="39">
        <f>SUM(E48:E49)</f>
        <v>67258.880000000005</v>
      </c>
      <c r="F47" s="39">
        <f>SUM(F48:F49)</f>
        <v>80911.33</v>
      </c>
    </row>
    <row r="48" spans="1:6" ht="25.5" x14ac:dyDescent="0.25">
      <c r="A48" s="9"/>
      <c r="B48" s="9">
        <v>6711</v>
      </c>
      <c r="C48" s="10"/>
      <c r="D48" s="96" t="s">
        <v>108</v>
      </c>
      <c r="E48" s="39">
        <v>67258.880000000005</v>
      </c>
      <c r="F48" s="39">
        <v>80911.33</v>
      </c>
    </row>
    <row r="49" spans="1:6" ht="38.25" x14ac:dyDescent="0.25">
      <c r="A49" s="9"/>
      <c r="B49" s="9">
        <v>6712</v>
      </c>
      <c r="C49" s="10"/>
      <c r="D49" s="96" t="s">
        <v>109</v>
      </c>
      <c r="E49" s="39">
        <v>0</v>
      </c>
      <c r="F49" s="39">
        <v>0</v>
      </c>
    </row>
    <row r="50" spans="1:6" x14ac:dyDescent="0.25">
      <c r="A50" s="9"/>
      <c r="B50" s="9"/>
      <c r="C50" s="10">
        <v>11</v>
      </c>
      <c r="D50" s="10" t="s">
        <v>13</v>
      </c>
      <c r="E50" s="39">
        <v>1826.53</v>
      </c>
      <c r="F50" s="39">
        <v>2938.33</v>
      </c>
    </row>
    <row r="51" spans="1:6" x14ac:dyDescent="0.25">
      <c r="A51" s="95"/>
      <c r="B51" s="9"/>
      <c r="C51" s="10">
        <v>51</v>
      </c>
      <c r="D51" s="10" t="s">
        <v>87</v>
      </c>
      <c r="E51" s="39">
        <v>0</v>
      </c>
      <c r="F51" s="39">
        <v>0</v>
      </c>
    </row>
    <row r="52" spans="1:6" x14ac:dyDescent="0.25">
      <c r="A52" s="95"/>
      <c r="B52" s="9"/>
      <c r="C52" s="10">
        <v>43</v>
      </c>
      <c r="D52" s="10" t="s">
        <v>25</v>
      </c>
      <c r="E52" s="39">
        <v>0</v>
      </c>
      <c r="F52" s="39">
        <v>0</v>
      </c>
    </row>
    <row r="53" spans="1:6" x14ac:dyDescent="0.25">
      <c r="A53" s="95"/>
      <c r="B53" s="9"/>
      <c r="C53" s="10">
        <v>44</v>
      </c>
      <c r="D53" s="10" t="s">
        <v>121</v>
      </c>
      <c r="E53" s="39">
        <v>65432.34</v>
      </c>
      <c r="F53" s="39">
        <v>77973</v>
      </c>
    </row>
    <row r="54" spans="1:6" x14ac:dyDescent="0.25">
      <c r="A54" s="95"/>
      <c r="B54" s="9"/>
      <c r="C54" s="10">
        <v>52</v>
      </c>
      <c r="D54" s="10" t="s">
        <v>24</v>
      </c>
      <c r="E54" s="39">
        <v>0</v>
      </c>
      <c r="F54" s="39">
        <v>0</v>
      </c>
    </row>
    <row r="55" spans="1:6" x14ac:dyDescent="0.25">
      <c r="A55" s="95"/>
      <c r="B55" s="9"/>
      <c r="C55" s="10">
        <v>61</v>
      </c>
      <c r="D55" s="10" t="s">
        <v>118</v>
      </c>
      <c r="E55" s="39">
        <v>0</v>
      </c>
      <c r="F55" s="39">
        <v>0</v>
      </c>
    </row>
    <row r="56" spans="1:6" x14ac:dyDescent="0.25">
      <c r="A56" s="95"/>
      <c r="B56" s="9"/>
      <c r="C56" s="10"/>
      <c r="D56" s="105" t="s">
        <v>125</v>
      </c>
      <c r="E56" s="46">
        <f>SUM(E50:E55)</f>
        <v>67258.87</v>
      </c>
      <c r="F56" s="46">
        <f>SUM(F50:F55)</f>
        <v>80911.33</v>
      </c>
    </row>
    <row r="57" spans="1:6" x14ac:dyDescent="0.25">
      <c r="A57" s="58"/>
      <c r="B57" s="58">
        <v>92</v>
      </c>
      <c r="C57" s="59"/>
      <c r="D57" s="89" t="s">
        <v>120</v>
      </c>
      <c r="E57" s="39">
        <v>0</v>
      </c>
      <c r="F57" s="39">
        <v>0</v>
      </c>
    </row>
    <row r="58" spans="1:6" x14ac:dyDescent="0.25">
      <c r="A58" s="9"/>
      <c r="B58" s="9">
        <v>922</v>
      </c>
      <c r="C58" s="10"/>
      <c r="D58" s="96" t="s">
        <v>119</v>
      </c>
      <c r="E58" s="39">
        <v>0</v>
      </c>
      <c r="F58" s="39">
        <f>SUM(F59:F64)</f>
        <v>0</v>
      </c>
    </row>
    <row r="59" spans="1:6" x14ac:dyDescent="0.25">
      <c r="A59" s="9"/>
      <c r="B59" s="9"/>
      <c r="C59" s="10">
        <v>11</v>
      </c>
      <c r="D59" s="10" t="s">
        <v>13</v>
      </c>
      <c r="E59" s="39">
        <v>0</v>
      </c>
      <c r="F59" s="40">
        <v>0</v>
      </c>
    </row>
    <row r="60" spans="1:6" x14ac:dyDescent="0.25">
      <c r="A60" s="95"/>
      <c r="B60" s="9"/>
      <c r="C60" s="10">
        <v>51</v>
      </c>
      <c r="D60" s="10" t="s">
        <v>87</v>
      </c>
      <c r="E60" s="39">
        <v>0</v>
      </c>
      <c r="F60" s="40">
        <v>0</v>
      </c>
    </row>
    <row r="61" spans="1:6" x14ac:dyDescent="0.25">
      <c r="A61" s="95"/>
      <c r="B61" s="9"/>
      <c r="C61" s="10">
        <v>43</v>
      </c>
      <c r="D61" s="10" t="s">
        <v>25</v>
      </c>
      <c r="E61" s="39">
        <v>0</v>
      </c>
      <c r="F61" s="40">
        <v>0</v>
      </c>
    </row>
    <row r="62" spans="1:6" x14ac:dyDescent="0.25">
      <c r="A62" s="95"/>
      <c r="B62" s="9"/>
      <c r="C62" s="10">
        <v>44</v>
      </c>
      <c r="D62" s="10" t="s">
        <v>121</v>
      </c>
      <c r="E62" s="39">
        <v>0</v>
      </c>
      <c r="F62" s="40">
        <v>0</v>
      </c>
    </row>
    <row r="63" spans="1:6" x14ac:dyDescent="0.25">
      <c r="A63" s="95"/>
      <c r="B63" s="9"/>
      <c r="C63" s="10">
        <v>52</v>
      </c>
      <c r="D63" s="10" t="s">
        <v>24</v>
      </c>
      <c r="E63" s="39">
        <v>0</v>
      </c>
      <c r="F63" s="40">
        <v>0</v>
      </c>
    </row>
    <row r="64" spans="1:6" x14ac:dyDescent="0.25">
      <c r="A64" s="95"/>
      <c r="B64" s="9"/>
      <c r="C64" s="10">
        <v>61</v>
      </c>
      <c r="D64" s="10" t="s">
        <v>118</v>
      </c>
      <c r="E64" s="39">
        <v>0</v>
      </c>
      <c r="F64" s="40">
        <v>0</v>
      </c>
    </row>
    <row r="65" spans="1:6" x14ac:dyDescent="0.25">
      <c r="A65" s="95"/>
      <c r="B65" s="9"/>
      <c r="C65" s="10"/>
      <c r="D65" s="51" t="s">
        <v>125</v>
      </c>
      <c r="E65" s="39">
        <v>0</v>
      </c>
      <c r="F65" s="39">
        <f>SUM(F59:F64)</f>
        <v>0</v>
      </c>
    </row>
    <row r="66" spans="1:6" x14ac:dyDescent="0.25">
      <c r="A66" s="95"/>
      <c r="B66" s="9"/>
      <c r="C66" s="10"/>
      <c r="D66" s="10"/>
      <c r="E66" s="39">
        <v>0</v>
      </c>
      <c r="F66" s="39">
        <v>0</v>
      </c>
    </row>
    <row r="67" spans="1:6" x14ac:dyDescent="0.25">
      <c r="A67" s="95"/>
      <c r="B67" s="9" t="s">
        <v>110</v>
      </c>
      <c r="C67" s="10"/>
      <c r="D67" s="10"/>
      <c r="E67" s="39">
        <v>1285953.95</v>
      </c>
      <c r="F67" s="39">
        <f>SUM(F7+F19+F24+F32+F46)</f>
        <v>1505994.11</v>
      </c>
    </row>
    <row r="68" spans="1:6" x14ac:dyDescent="0.25">
      <c r="A68" s="95"/>
      <c r="B68" s="9"/>
      <c r="C68" s="10"/>
      <c r="D68" s="51" t="s">
        <v>125</v>
      </c>
      <c r="E68" s="39">
        <v>1285953.95</v>
      </c>
      <c r="F68" s="39">
        <f>SUM(F18+F22+F31+F45+F56)</f>
        <v>1505994.11</v>
      </c>
    </row>
    <row r="69" spans="1:6" x14ac:dyDescent="0.25">
      <c r="A69" s="97"/>
      <c r="B69" s="98"/>
      <c r="C69" s="99"/>
      <c r="D69" s="99"/>
      <c r="E69" s="100"/>
      <c r="F69" s="100"/>
    </row>
    <row r="70" spans="1:6" ht="15.75" x14ac:dyDescent="0.25">
      <c r="A70" s="126" t="s">
        <v>14</v>
      </c>
      <c r="B70" s="127"/>
      <c r="C70" s="127"/>
      <c r="D70" s="127"/>
      <c r="E70" s="127"/>
      <c r="F70" s="53"/>
    </row>
    <row r="71" spans="1:6" ht="25.5" x14ac:dyDescent="0.25">
      <c r="A71" s="76" t="s">
        <v>9</v>
      </c>
      <c r="B71" s="101" t="s">
        <v>10</v>
      </c>
      <c r="C71" s="101" t="s">
        <v>11</v>
      </c>
      <c r="D71" s="101" t="s">
        <v>7</v>
      </c>
      <c r="E71" s="76" t="s">
        <v>170</v>
      </c>
      <c r="F71" s="91" t="s">
        <v>166</v>
      </c>
    </row>
    <row r="72" spans="1:6" x14ac:dyDescent="0.25">
      <c r="A72" s="93">
        <v>3</v>
      </c>
      <c r="B72" s="93"/>
      <c r="C72" s="93"/>
      <c r="D72" s="94" t="s">
        <v>15</v>
      </c>
      <c r="E72" s="66">
        <f>SUM(E73+E90+E131+E141)</f>
        <v>1259409.3800000001</v>
      </c>
      <c r="F72" s="66">
        <f>SUM(F73+F90+F131+F141)</f>
        <v>1474628.6800000002</v>
      </c>
    </row>
    <row r="73" spans="1:6" x14ac:dyDescent="0.25">
      <c r="A73" s="77"/>
      <c r="B73" s="95">
        <v>31</v>
      </c>
      <c r="C73" s="95"/>
      <c r="D73" s="89" t="s">
        <v>16</v>
      </c>
      <c r="E73" s="39">
        <f>SUM(E74+E78+E80)</f>
        <v>1090214.3500000001</v>
      </c>
      <c r="F73" s="39">
        <f>SUM(F74+F78+F80)</f>
        <v>1222539.6600000001</v>
      </c>
    </row>
    <row r="74" spans="1:6" x14ac:dyDescent="0.25">
      <c r="A74" s="77"/>
      <c r="B74" s="95">
        <v>311</v>
      </c>
      <c r="C74" s="95"/>
      <c r="D74" s="96" t="s">
        <v>27</v>
      </c>
      <c r="E74" s="39">
        <f>SUM(E75:E77)</f>
        <v>910728.12</v>
      </c>
      <c r="F74" s="39">
        <f>SUM(F75:F77)</f>
        <v>1006761.64</v>
      </c>
    </row>
    <row r="75" spans="1:6" x14ac:dyDescent="0.25">
      <c r="A75" s="9"/>
      <c r="B75" s="9">
        <v>3111</v>
      </c>
      <c r="C75" s="10"/>
      <c r="D75" s="96" t="s">
        <v>39</v>
      </c>
      <c r="E75" s="39">
        <v>894137.77</v>
      </c>
      <c r="F75" s="39">
        <v>962775</v>
      </c>
    </row>
    <row r="76" spans="1:6" x14ac:dyDescent="0.25">
      <c r="A76" s="9"/>
      <c r="B76" s="9">
        <v>3113</v>
      </c>
      <c r="C76" s="10"/>
      <c r="D76" s="96" t="s">
        <v>40</v>
      </c>
      <c r="E76" s="39">
        <v>6636.14</v>
      </c>
      <c r="F76" s="39">
        <v>31986.639999999999</v>
      </c>
    </row>
    <row r="77" spans="1:6" x14ac:dyDescent="0.25">
      <c r="A77" s="9"/>
      <c r="B77" s="9">
        <v>3114</v>
      </c>
      <c r="C77" s="10"/>
      <c r="D77" s="96" t="s">
        <v>41</v>
      </c>
      <c r="E77" s="39">
        <v>9954.2099999999991</v>
      </c>
      <c r="F77" s="39">
        <v>12000</v>
      </c>
    </row>
    <row r="78" spans="1:6" x14ac:dyDescent="0.25">
      <c r="A78" s="9"/>
      <c r="B78" s="9">
        <v>312</v>
      </c>
      <c r="C78" s="10"/>
      <c r="D78" s="96" t="s">
        <v>42</v>
      </c>
      <c r="E78" s="39">
        <f>SUM(E79)</f>
        <v>32073.79</v>
      </c>
      <c r="F78" s="39">
        <f>SUM(F79)</f>
        <v>51138.21</v>
      </c>
    </row>
    <row r="79" spans="1:6" x14ac:dyDescent="0.25">
      <c r="A79" s="9"/>
      <c r="B79" s="9">
        <v>3121</v>
      </c>
      <c r="C79" s="10"/>
      <c r="D79" s="96" t="s">
        <v>43</v>
      </c>
      <c r="E79" s="39">
        <v>32073.79</v>
      </c>
      <c r="F79" s="39">
        <v>51138.21</v>
      </c>
    </row>
    <row r="80" spans="1:6" x14ac:dyDescent="0.25">
      <c r="A80" s="9"/>
      <c r="B80" s="9">
        <v>313</v>
      </c>
      <c r="C80" s="10"/>
      <c r="D80" s="96" t="s">
        <v>28</v>
      </c>
      <c r="E80" s="39">
        <f>SUM(E81:E82)</f>
        <v>147412.44</v>
      </c>
      <c r="F80" s="39">
        <f>SUM(F81:F82)</f>
        <v>164639.81</v>
      </c>
    </row>
    <row r="81" spans="1:6" x14ac:dyDescent="0.25">
      <c r="A81" s="9"/>
      <c r="B81" s="9">
        <v>3131</v>
      </c>
      <c r="C81" s="10"/>
      <c r="D81" s="96" t="s">
        <v>44</v>
      </c>
      <c r="E81" s="39">
        <v>0</v>
      </c>
      <c r="F81" s="39">
        <v>0</v>
      </c>
    </row>
    <row r="82" spans="1:6" ht="25.5" x14ac:dyDescent="0.25">
      <c r="A82" s="9"/>
      <c r="B82" s="9">
        <v>3132</v>
      </c>
      <c r="C82" s="10"/>
      <c r="D82" s="96" t="s">
        <v>45</v>
      </c>
      <c r="E82" s="39">
        <v>147412.44</v>
      </c>
      <c r="F82" s="39">
        <v>164639.81</v>
      </c>
    </row>
    <row r="83" spans="1:6" x14ac:dyDescent="0.25">
      <c r="A83" s="9"/>
      <c r="B83" s="9"/>
      <c r="C83" s="10">
        <v>11</v>
      </c>
      <c r="D83" s="10" t="s">
        <v>13</v>
      </c>
      <c r="E83" s="39">
        <v>520.54</v>
      </c>
      <c r="F83" s="39">
        <v>2921.8</v>
      </c>
    </row>
    <row r="84" spans="1:6" x14ac:dyDescent="0.25">
      <c r="A84" s="95"/>
      <c r="B84" s="9"/>
      <c r="C84" s="10">
        <v>51</v>
      </c>
      <c r="D84" s="10" t="s">
        <v>87</v>
      </c>
      <c r="E84" s="39">
        <v>4707.68</v>
      </c>
      <c r="F84" s="39">
        <v>4676.3999999999996</v>
      </c>
    </row>
    <row r="85" spans="1:6" x14ac:dyDescent="0.25">
      <c r="A85" s="95"/>
      <c r="B85" s="9"/>
      <c r="C85" s="10">
        <v>43</v>
      </c>
      <c r="D85" s="10" t="s">
        <v>25</v>
      </c>
      <c r="E85" s="39">
        <v>3968.61</v>
      </c>
      <c r="F85" s="39">
        <v>4218.32</v>
      </c>
    </row>
    <row r="86" spans="1:6" x14ac:dyDescent="0.25">
      <c r="A86" s="95"/>
      <c r="B86" s="9"/>
      <c r="C86" s="10">
        <v>52</v>
      </c>
      <c r="D86" s="10" t="s">
        <v>24</v>
      </c>
      <c r="E86" s="39">
        <v>1079743.58</v>
      </c>
      <c r="F86" s="39">
        <v>1207687.1299999999</v>
      </c>
    </row>
    <row r="87" spans="1:6" x14ac:dyDescent="0.25">
      <c r="A87" s="102"/>
      <c r="B87" s="9"/>
      <c r="C87" s="10">
        <v>61</v>
      </c>
      <c r="D87" s="51" t="s">
        <v>122</v>
      </c>
      <c r="E87" s="39"/>
      <c r="F87" s="39">
        <v>3036.01</v>
      </c>
    </row>
    <row r="88" spans="1:6" x14ac:dyDescent="0.25">
      <c r="A88" s="102"/>
      <c r="B88" s="9"/>
      <c r="C88" s="10"/>
      <c r="D88" s="51" t="s">
        <v>123</v>
      </c>
      <c r="E88" s="52">
        <f t="shared" ref="E88" si="0">SUM(E83:E86)</f>
        <v>1088940.4100000001</v>
      </c>
      <c r="F88" s="52">
        <f>SUM(F83:F87)</f>
        <v>1222539.6599999999</v>
      </c>
    </row>
    <row r="89" spans="1:6" x14ac:dyDescent="0.25">
      <c r="A89" s="102"/>
      <c r="B89" s="9"/>
      <c r="C89" s="10"/>
      <c r="D89" s="51"/>
      <c r="E89" s="52"/>
      <c r="F89" s="52"/>
    </row>
    <row r="90" spans="1:6" x14ac:dyDescent="0.25">
      <c r="A90" s="102"/>
      <c r="B90" s="9">
        <v>32</v>
      </c>
      <c r="C90" s="10"/>
      <c r="D90" s="89" t="s">
        <v>21</v>
      </c>
      <c r="E90" s="39">
        <f>SUM(E91+E96+E104+E114+E116)</f>
        <v>166208.76999999999</v>
      </c>
      <c r="F90" s="39">
        <f>SUM(F91+F96+F104+F114+F116)</f>
        <v>246339.02000000002</v>
      </c>
    </row>
    <row r="91" spans="1:6" x14ac:dyDescent="0.25">
      <c r="A91" s="102"/>
      <c r="B91" s="95">
        <v>321</v>
      </c>
      <c r="C91" s="10"/>
      <c r="D91" s="96" t="s">
        <v>29</v>
      </c>
      <c r="E91" s="39">
        <f>SUM(E92:E95)</f>
        <v>44374.54</v>
      </c>
      <c r="F91" s="39">
        <f>SUM(F92:F95)</f>
        <v>54421.48</v>
      </c>
    </row>
    <row r="92" spans="1:6" x14ac:dyDescent="0.25">
      <c r="A92" s="102"/>
      <c r="B92" s="95">
        <v>3211</v>
      </c>
      <c r="C92" s="10"/>
      <c r="D92" s="96" t="s">
        <v>46</v>
      </c>
      <c r="E92" s="39">
        <v>3450.79</v>
      </c>
      <c r="F92" s="39">
        <v>5418.68</v>
      </c>
    </row>
    <row r="93" spans="1:6" ht="25.5" x14ac:dyDescent="0.25">
      <c r="A93" s="102"/>
      <c r="B93" s="9">
        <v>3212</v>
      </c>
      <c r="C93" s="10"/>
      <c r="D93" s="96" t="s">
        <v>47</v>
      </c>
      <c r="E93" s="39">
        <v>40127.410000000003</v>
      </c>
      <c r="F93" s="39">
        <v>47677.8</v>
      </c>
    </row>
    <row r="94" spans="1:6" x14ac:dyDescent="0.25">
      <c r="A94" s="102"/>
      <c r="B94" s="9">
        <v>3213</v>
      </c>
      <c r="C94" s="10"/>
      <c r="D94" s="96" t="s">
        <v>48</v>
      </c>
      <c r="E94" s="39">
        <v>398.17</v>
      </c>
      <c r="F94" s="39">
        <v>1045</v>
      </c>
    </row>
    <row r="95" spans="1:6" x14ac:dyDescent="0.25">
      <c r="A95" s="102"/>
      <c r="B95" s="9">
        <v>3214</v>
      </c>
      <c r="C95" s="10"/>
      <c r="D95" s="96" t="s">
        <v>49</v>
      </c>
      <c r="E95" s="39">
        <v>398.17</v>
      </c>
      <c r="F95" s="39">
        <v>280</v>
      </c>
    </row>
    <row r="96" spans="1:6" x14ac:dyDescent="0.25">
      <c r="A96" s="62"/>
      <c r="B96" s="9">
        <v>322</v>
      </c>
      <c r="C96" s="10"/>
      <c r="D96" s="96" t="s">
        <v>30</v>
      </c>
      <c r="E96" s="39">
        <f>SUM(E97:E103)</f>
        <v>76774.84</v>
      </c>
      <c r="F96" s="39">
        <f>SUM(F97:F103)</f>
        <v>118373.4</v>
      </c>
    </row>
    <row r="97" spans="1:6" x14ac:dyDescent="0.25">
      <c r="A97" s="62"/>
      <c r="B97" s="9">
        <v>3221</v>
      </c>
      <c r="C97" s="10"/>
      <c r="D97" s="96" t="s">
        <v>50</v>
      </c>
      <c r="E97" s="39">
        <v>11679.61</v>
      </c>
      <c r="F97" s="39">
        <v>22688.85</v>
      </c>
    </row>
    <row r="98" spans="1:6" x14ac:dyDescent="0.25">
      <c r="A98" s="24"/>
      <c r="B98" s="9">
        <v>3222</v>
      </c>
      <c r="C98" s="10"/>
      <c r="D98" s="96" t="s">
        <v>51</v>
      </c>
      <c r="E98" s="39">
        <v>42399.63</v>
      </c>
      <c r="F98" s="39">
        <v>71790.8</v>
      </c>
    </row>
    <row r="99" spans="1:6" x14ac:dyDescent="0.25">
      <c r="A99" s="24"/>
      <c r="B99" s="103">
        <v>3223</v>
      </c>
      <c r="C99" s="104"/>
      <c r="D99" s="96" t="s">
        <v>52</v>
      </c>
      <c r="E99" s="39">
        <v>19908.419999999998</v>
      </c>
      <c r="F99" s="39">
        <v>21000</v>
      </c>
    </row>
    <row r="100" spans="1:6" ht="25.5" x14ac:dyDescent="0.25">
      <c r="A100" s="24"/>
      <c r="B100" s="95">
        <v>3224</v>
      </c>
      <c r="C100" s="95"/>
      <c r="D100" s="96" t="s">
        <v>53</v>
      </c>
      <c r="E100" s="39">
        <v>1327.23</v>
      </c>
      <c r="F100" s="39">
        <v>1900</v>
      </c>
    </row>
    <row r="101" spans="1:6" x14ac:dyDescent="0.25">
      <c r="A101" s="24"/>
      <c r="B101" s="95">
        <v>3225</v>
      </c>
      <c r="C101" s="10"/>
      <c r="D101" s="96" t="s">
        <v>54</v>
      </c>
      <c r="E101" s="39">
        <v>1327.23</v>
      </c>
      <c r="F101" s="39">
        <v>993.75</v>
      </c>
    </row>
    <row r="102" spans="1:6" x14ac:dyDescent="0.25">
      <c r="A102" s="24"/>
      <c r="B102" s="25">
        <v>3226</v>
      </c>
      <c r="C102" s="24"/>
      <c r="D102" s="96" t="s">
        <v>55</v>
      </c>
      <c r="E102" s="39">
        <v>0</v>
      </c>
      <c r="F102" s="39">
        <v>0</v>
      </c>
    </row>
    <row r="103" spans="1:6" x14ac:dyDescent="0.25">
      <c r="A103" s="24"/>
      <c r="B103" s="25">
        <v>3227</v>
      </c>
      <c r="C103" s="24"/>
      <c r="D103" s="96" t="s">
        <v>56</v>
      </c>
      <c r="E103" s="39">
        <v>132.72</v>
      </c>
      <c r="F103" s="39">
        <v>0</v>
      </c>
    </row>
    <row r="104" spans="1:6" x14ac:dyDescent="0.25">
      <c r="A104" s="24"/>
      <c r="B104" s="25">
        <v>323</v>
      </c>
      <c r="C104" s="24"/>
      <c r="D104" s="96" t="s">
        <v>31</v>
      </c>
      <c r="E104" s="39">
        <f>SUM(E105:E113)</f>
        <v>41210.43</v>
      </c>
      <c r="F104" s="39">
        <f>SUM(F105:F113)</f>
        <v>60627.22</v>
      </c>
    </row>
    <row r="105" spans="1:6" x14ac:dyDescent="0.25">
      <c r="A105" s="24"/>
      <c r="B105" s="25">
        <v>3231</v>
      </c>
      <c r="C105" s="24"/>
      <c r="D105" s="96" t="s">
        <v>57</v>
      </c>
      <c r="E105" s="39">
        <v>13670.45</v>
      </c>
      <c r="F105" s="39">
        <v>29237.22</v>
      </c>
    </row>
    <row r="106" spans="1:6" x14ac:dyDescent="0.25">
      <c r="A106" s="24"/>
      <c r="B106" s="25">
        <v>3232</v>
      </c>
      <c r="C106" s="24"/>
      <c r="D106" s="96" t="s">
        <v>58</v>
      </c>
      <c r="E106" s="39">
        <v>3052.62</v>
      </c>
      <c r="F106" s="39">
        <v>2100</v>
      </c>
    </row>
    <row r="107" spans="1:6" x14ac:dyDescent="0.25">
      <c r="A107" s="24"/>
      <c r="B107" s="25">
        <v>3233</v>
      </c>
      <c r="C107" s="24"/>
      <c r="D107" s="96" t="s">
        <v>59</v>
      </c>
      <c r="E107" s="39">
        <v>132.72</v>
      </c>
      <c r="F107" s="39">
        <v>120</v>
      </c>
    </row>
    <row r="108" spans="1:6" x14ac:dyDescent="0.25">
      <c r="A108" s="24"/>
      <c r="B108" s="25">
        <v>3234</v>
      </c>
      <c r="C108" s="24"/>
      <c r="D108" s="96" t="s">
        <v>60</v>
      </c>
      <c r="E108" s="39">
        <v>6636.14</v>
      </c>
      <c r="F108" s="39">
        <v>11400</v>
      </c>
    </row>
    <row r="109" spans="1:6" x14ac:dyDescent="0.25">
      <c r="A109" s="24"/>
      <c r="B109" s="25">
        <v>3235</v>
      </c>
      <c r="C109" s="24"/>
      <c r="D109" s="96" t="s">
        <v>61</v>
      </c>
      <c r="E109" s="39">
        <v>8096.09</v>
      </c>
      <c r="F109" s="39">
        <v>8160</v>
      </c>
    </row>
    <row r="110" spans="1:6" x14ac:dyDescent="0.25">
      <c r="A110" s="24"/>
      <c r="B110" s="25">
        <v>3236</v>
      </c>
      <c r="C110" s="24"/>
      <c r="D110" s="96" t="s">
        <v>62</v>
      </c>
      <c r="E110" s="39">
        <v>1990.84</v>
      </c>
      <c r="F110" s="39">
        <v>550</v>
      </c>
    </row>
    <row r="111" spans="1:6" x14ac:dyDescent="0.25">
      <c r="A111" s="24"/>
      <c r="B111" s="25">
        <v>3237</v>
      </c>
      <c r="C111" s="24"/>
      <c r="D111" s="96" t="s">
        <v>63</v>
      </c>
      <c r="E111" s="39">
        <v>0</v>
      </c>
      <c r="F111" s="39">
        <v>0</v>
      </c>
    </row>
    <row r="112" spans="1:6" x14ac:dyDescent="0.25">
      <c r="A112" s="24"/>
      <c r="B112" s="25">
        <v>3238</v>
      </c>
      <c r="C112" s="24"/>
      <c r="D112" s="96" t="s">
        <v>64</v>
      </c>
      <c r="E112" s="39">
        <v>1659.04</v>
      </c>
      <c r="F112" s="39">
        <v>2200</v>
      </c>
    </row>
    <row r="113" spans="1:6" x14ac:dyDescent="0.25">
      <c r="A113" s="24"/>
      <c r="B113" s="25">
        <v>3239</v>
      </c>
      <c r="C113" s="24"/>
      <c r="D113" s="96" t="s">
        <v>65</v>
      </c>
      <c r="E113" s="39">
        <v>5972.53</v>
      </c>
      <c r="F113" s="39">
        <v>6860</v>
      </c>
    </row>
    <row r="114" spans="1:6" ht="25.5" x14ac:dyDescent="0.25">
      <c r="A114" s="24"/>
      <c r="B114" s="25">
        <v>324</v>
      </c>
      <c r="C114" s="24"/>
      <c r="D114" s="96" t="s">
        <v>66</v>
      </c>
      <c r="E114" s="39">
        <f>SUM(E115)</f>
        <v>0</v>
      </c>
      <c r="F114" s="39">
        <f>SUM(F115)</f>
        <v>0</v>
      </c>
    </row>
    <row r="115" spans="1:6" x14ac:dyDescent="0.25">
      <c r="A115" s="24"/>
      <c r="B115" s="25">
        <v>3241</v>
      </c>
      <c r="C115" s="24"/>
      <c r="D115" s="96" t="s">
        <v>89</v>
      </c>
      <c r="E115" s="39">
        <v>0</v>
      </c>
      <c r="F115" s="39">
        <v>0</v>
      </c>
    </row>
    <row r="116" spans="1:6" x14ac:dyDescent="0.25">
      <c r="A116" s="24"/>
      <c r="B116" s="25">
        <v>329</v>
      </c>
      <c r="C116" s="24"/>
      <c r="D116" s="96" t="s">
        <v>67</v>
      </c>
      <c r="E116" s="39">
        <f>SUM(E117:E123)</f>
        <v>3848.96</v>
      </c>
      <c r="F116" s="39">
        <f>SUM(F117:F123)</f>
        <v>12916.92</v>
      </c>
    </row>
    <row r="117" spans="1:6" ht="25.5" x14ac:dyDescent="0.25">
      <c r="A117" s="24"/>
      <c r="B117" s="25">
        <v>3291</v>
      </c>
      <c r="C117" s="24"/>
      <c r="D117" s="96" t="s">
        <v>68</v>
      </c>
      <c r="E117" s="39">
        <v>0</v>
      </c>
      <c r="F117" s="39">
        <v>0</v>
      </c>
    </row>
    <row r="118" spans="1:6" x14ac:dyDescent="0.25">
      <c r="A118" s="24"/>
      <c r="B118" s="25">
        <v>3292</v>
      </c>
      <c r="C118" s="24"/>
      <c r="D118" s="96" t="s">
        <v>69</v>
      </c>
      <c r="E118" s="39">
        <v>1061.78</v>
      </c>
      <c r="F118" s="39">
        <v>1228</v>
      </c>
    </row>
    <row r="119" spans="1:6" x14ac:dyDescent="0.25">
      <c r="A119" s="24"/>
      <c r="B119" s="25">
        <v>3293</v>
      </c>
      <c r="C119" s="24"/>
      <c r="D119" s="96" t="s">
        <v>70</v>
      </c>
      <c r="E119" s="39">
        <v>0</v>
      </c>
      <c r="F119" s="39">
        <v>0</v>
      </c>
    </row>
    <row r="120" spans="1:6" x14ac:dyDescent="0.25">
      <c r="A120" s="24"/>
      <c r="B120" s="25">
        <v>3294</v>
      </c>
      <c r="C120" s="24"/>
      <c r="D120" s="96" t="s">
        <v>71</v>
      </c>
      <c r="E120" s="39">
        <v>132.72</v>
      </c>
      <c r="F120" s="39">
        <v>163</v>
      </c>
    </row>
    <row r="121" spans="1:6" x14ac:dyDescent="0.25">
      <c r="A121" s="24"/>
      <c r="B121" s="25">
        <v>3295</v>
      </c>
      <c r="C121" s="24"/>
      <c r="D121" s="96" t="s">
        <v>72</v>
      </c>
      <c r="E121" s="39">
        <v>0</v>
      </c>
      <c r="F121" s="39">
        <v>3080</v>
      </c>
    </row>
    <row r="122" spans="1:6" x14ac:dyDescent="0.25">
      <c r="A122" s="24"/>
      <c r="B122" s="25">
        <v>3296</v>
      </c>
      <c r="C122" s="24"/>
      <c r="D122" s="96" t="s">
        <v>73</v>
      </c>
      <c r="E122" s="39">
        <v>0</v>
      </c>
      <c r="F122" s="39">
        <v>0</v>
      </c>
    </row>
    <row r="123" spans="1:6" x14ac:dyDescent="0.25">
      <c r="A123" s="24"/>
      <c r="B123" s="25">
        <v>3299</v>
      </c>
      <c r="C123" s="24"/>
      <c r="D123" s="96" t="s">
        <v>32</v>
      </c>
      <c r="E123" s="39">
        <v>2654.46</v>
      </c>
      <c r="F123" s="39">
        <v>8445.92</v>
      </c>
    </row>
    <row r="124" spans="1:6" x14ac:dyDescent="0.25">
      <c r="A124" s="9"/>
      <c r="B124" s="9"/>
      <c r="C124" s="10">
        <v>11</v>
      </c>
      <c r="D124" s="10" t="s">
        <v>13</v>
      </c>
      <c r="E124" s="39">
        <v>31.85</v>
      </c>
      <c r="F124" s="39">
        <v>16.53</v>
      </c>
    </row>
    <row r="125" spans="1:6" x14ac:dyDescent="0.25">
      <c r="A125" s="95"/>
      <c r="B125" s="9"/>
      <c r="C125" s="10">
        <v>51</v>
      </c>
      <c r="D125" s="10" t="s">
        <v>87</v>
      </c>
      <c r="E125" s="39">
        <v>15417.08</v>
      </c>
      <c r="F125" s="39">
        <v>7747.57</v>
      </c>
    </row>
    <row r="126" spans="1:6" x14ac:dyDescent="0.25">
      <c r="A126" s="95"/>
      <c r="B126" s="9"/>
      <c r="C126" s="10">
        <v>43</v>
      </c>
      <c r="D126" s="10" t="s">
        <v>25</v>
      </c>
      <c r="E126" s="39">
        <v>10770.46</v>
      </c>
      <c r="F126" s="39">
        <v>18906.900000000001</v>
      </c>
    </row>
    <row r="127" spans="1:6" x14ac:dyDescent="0.25">
      <c r="A127" s="95"/>
      <c r="B127" s="9"/>
      <c r="C127" s="10">
        <v>44</v>
      </c>
      <c r="D127" s="10" t="s">
        <v>121</v>
      </c>
      <c r="E127" s="39">
        <v>64835.09</v>
      </c>
      <c r="F127" s="39">
        <v>76873</v>
      </c>
    </row>
    <row r="128" spans="1:6" x14ac:dyDescent="0.25">
      <c r="A128" s="95"/>
      <c r="B128" s="9"/>
      <c r="C128" s="10">
        <v>52</v>
      </c>
      <c r="D128" s="10" t="s">
        <v>24</v>
      </c>
      <c r="E128" s="39">
        <v>75154.289999999994</v>
      </c>
      <c r="F128" s="39">
        <v>134847.95000000001</v>
      </c>
    </row>
    <row r="129" spans="1:6" x14ac:dyDescent="0.25">
      <c r="A129" s="95"/>
      <c r="B129" s="9"/>
      <c r="C129" s="10">
        <v>61</v>
      </c>
      <c r="D129" s="51" t="s">
        <v>122</v>
      </c>
      <c r="E129" s="39">
        <v>0</v>
      </c>
      <c r="F129" s="39">
        <v>7947.07</v>
      </c>
    </row>
    <row r="130" spans="1:6" x14ac:dyDescent="0.25">
      <c r="A130" s="95"/>
      <c r="B130" s="9"/>
      <c r="C130" s="10"/>
      <c r="D130" s="51" t="s">
        <v>123</v>
      </c>
      <c r="E130" s="39">
        <v>166208.76999999999</v>
      </c>
      <c r="F130" s="39">
        <f>SUM(F124:F129)</f>
        <v>246339.02000000002</v>
      </c>
    </row>
    <row r="131" spans="1:6" x14ac:dyDescent="0.25">
      <c r="A131" s="24"/>
      <c r="B131" s="25">
        <v>34</v>
      </c>
      <c r="C131" s="24"/>
      <c r="D131" s="89" t="s">
        <v>33</v>
      </c>
      <c r="E131" s="39">
        <f>SUM(E132)</f>
        <v>597.25</v>
      </c>
      <c r="F131" s="39">
        <f>SUM(F132)</f>
        <v>1100</v>
      </c>
    </row>
    <row r="132" spans="1:6" x14ac:dyDescent="0.25">
      <c r="A132" s="24"/>
      <c r="B132" s="25">
        <v>343</v>
      </c>
      <c r="C132" s="24"/>
      <c r="D132" s="96" t="s">
        <v>34</v>
      </c>
      <c r="E132" s="39">
        <f>SUM(E133:E134)</f>
        <v>597.25</v>
      </c>
      <c r="F132" s="39">
        <f>SUM(F133:F134)</f>
        <v>1100</v>
      </c>
    </row>
    <row r="133" spans="1:6" x14ac:dyDescent="0.25">
      <c r="A133" s="24"/>
      <c r="B133" s="25">
        <v>3431</v>
      </c>
      <c r="C133" s="24"/>
      <c r="D133" s="96" t="s">
        <v>74</v>
      </c>
      <c r="E133" s="39">
        <v>597.25</v>
      </c>
      <c r="F133" s="39">
        <v>1100</v>
      </c>
    </row>
    <row r="134" spans="1:6" x14ac:dyDescent="0.25">
      <c r="A134" s="24"/>
      <c r="B134" s="25">
        <v>3433</v>
      </c>
      <c r="C134" s="24"/>
      <c r="D134" s="96" t="s">
        <v>75</v>
      </c>
      <c r="E134" s="39">
        <v>0</v>
      </c>
      <c r="F134" s="39">
        <v>0</v>
      </c>
    </row>
    <row r="135" spans="1:6" x14ac:dyDescent="0.25">
      <c r="A135" s="9"/>
      <c r="B135" s="9"/>
      <c r="C135" s="10">
        <v>11</v>
      </c>
      <c r="D135" s="10" t="s">
        <v>13</v>
      </c>
      <c r="E135" s="39">
        <v>0</v>
      </c>
      <c r="F135" s="39">
        <v>0</v>
      </c>
    </row>
    <row r="136" spans="1:6" x14ac:dyDescent="0.25">
      <c r="A136" s="95"/>
      <c r="B136" s="9"/>
      <c r="C136" s="10">
        <v>51</v>
      </c>
      <c r="D136" s="10" t="s">
        <v>87</v>
      </c>
      <c r="E136" s="39">
        <v>0</v>
      </c>
      <c r="F136" s="39">
        <v>0</v>
      </c>
    </row>
    <row r="137" spans="1:6" x14ac:dyDescent="0.25">
      <c r="A137" s="95"/>
      <c r="B137" s="9"/>
      <c r="C137" s="10">
        <v>44</v>
      </c>
      <c r="D137" s="10" t="s">
        <v>121</v>
      </c>
      <c r="E137" s="39">
        <v>597.25</v>
      </c>
      <c r="F137" s="39">
        <v>1100</v>
      </c>
    </row>
    <row r="138" spans="1:6" x14ac:dyDescent="0.25">
      <c r="A138" s="95"/>
      <c r="B138" s="9"/>
      <c r="C138" s="10">
        <v>43</v>
      </c>
      <c r="D138" s="10" t="s">
        <v>25</v>
      </c>
      <c r="E138" s="39">
        <v>0</v>
      </c>
      <c r="F138" s="39">
        <v>0</v>
      </c>
    </row>
    <row r="139" spans="1:6" x14ac:dyDescent="0.25">
      <c r="A139" s="95"/>
      <c r="B139" s="9"/>
      <c r="C139" s="10">
        <v>52</v>
      </c>
      <c r="D139" s="10" t="s">
        <v>24</v>
      </c>
      <c r="E139" s="39">
        <v>0</v>
      </c>
      <c r="F139" s="39">
        <v>0</v>
      </c>
    </row>
    <row r="140" spans="1:6" x14ac:dyDescent="0.25">
      <c r="A140" s="95"/>
      <c r="B140" s="9"/>
      <c r="C140" s="10"/>
      <c r="D140" s="51" t="s">
        <v>123</v>
      </c>
      <c r="E140" s="39">
        <v>597.25</v>
      </c>
      <c r="F140" s="39">
        <v>1100</v>
      </c>
    </row>
    <row r="141" spans="1:6" ht="25.5" x14ac:dyDescent="0.25">
      <c r="A141" s="24"/>
      <c r="B141" s="63">
        <v>37</v>
      </c>
      <c r="C141" s="64"/>
      <c r="D141" s="89" t="s">
        <v>35</v>
      </c>
      <c r="E141" s="39">
        <f>SUM(E142)</f>
        <v>2389.0099999999998</v>
      </c>
      <c r="F141" s="39">
        <f>SUM(F142)</f>
        <v>4650</v>
      </c>
    </row>
    <row r="142" spans="1:6" ht="25.5" x14ac:dyDescent="0.25">
      <c r="A142" s="24"/>
      <c r="B142" s="25">
        <v>372</v>
      </c>
      <c r="C142" s="24"/>
      <c r="D142" s="96" t="s">
        <v>36</v>
      </c>
      <c r="E142" s="39">
        <f>SUM(E143:E144)</f>
        <v>2389.0099999999998</v>
      </c>
      <c r="F142" s="39">
        <f>SUM(F143:F144)</f>
        <v>4650</v>
      </c>
    </row>
    <row r="143" spans="1:6" x14ac:dyDescent="0.25">
      <c r="A143" s="24"/>
      <c r="B143" s="25">
        <v>3721</v>
      </c>
      <c r="C143" s="24"/>
      <c r="D143" s="96" t="s">
        <v>76</v>
      </c>
      <c r="E143" s="39">
        <v>398.17</v>
      </c>
      <c r="F143" s="39">
        <v>450</v>
      </c>
    </row>
    <row r="144" spans="1:6" x14ac:dyDescent="0.25">
      <c r="A144" s="24"/>
      <c r="B144" s="25">
        <v>3722</v>
      </c>
      <c r="C144" s="24"/>
      <c r="D144" s="96" t="s">
        <v>77</v>
      </c>
      <c r="E144" s="39">
        <v>1990.84</v>
      </c>
      <c r="F144" s="39">
        <v>4200</v>
      </c>
    </row>
    <row r="145" spans="1:6" x14ac:dyDescent="0.25">
      <c r="A145" s="9"/>
      <c r="B145" s="9"/>
      <c r="C145" s="10">
        <v>11</v>
      </c>
      <c r="D145" s="10" t="s">
        <v>13</v>
      </c>
      <c r="E145" s="39">
        <v>0</v>
      </c>
      <c r="F145" s="39">
        <v>0</v>
      </c>
    </row>
    <row r="146" spans="1:6" x14ac:dyDescent="0.25">
      <c r="A146" s="95"/>
      <c r="B146" s="9"/>
      <c r="C146" s="10">
        <v>51</v>
      </c>
      <c r="D146" s="10" t="s">
        <v>87</v>
      </c>
      <c r="E146" s="39">
        <v>0</v>
      </c>
      <c r="F146" s="39">
        <v>0</v>
      </c>
    </row>
    <row r="147" spans="1:6" x14ac:dyDescent="0.25">
      <c r="A147" s="95"/>
      <c r="B147" s="9"/>
      <c r="C147" s="10">
        <v>43</v>
      </c>
      <c r="D147" s="10" t="s">
        <v>25</v>
      </c>
      <c r="E147" s="39">
        <v>0</v>
      </c>
      <c r="F147" s="39">
        <v>0</v>
      </c>
    </row>
    <row r="148" spans="1:6" x14ac:dyDescent="0.25">
      <c r="A148" s="95"/>
      <c r="B148" s="9"/>
      <c r="C148" s="10">
        <v>52</v>
      </c>
      <c r="D148" s="10" t="s">
        <v>24</v>
      </c>
      <c r="E148" s="39">
        <v>2389.0100000000002</v>
      </c>
      <c r="F148" s="39">
        <v>4650</v>
      </c>
    </row>
    <row r="149" spans="1:6" x14ac:dyDescent="0.25">
      <c r="A149" s="95"/>
      <c r="B149" s="9"/>
      <c r="C149" s="10"/>
      <c r="D149" s="51" t="s">
        <v>123</v>
      </c>
      <c r="E149" s="39">
        <v>2389.0100000000002</v>
      </c>
      <c r="F149" s="39">
        <v>4650</v>
      </c>
    </row>
    <row r="150" spans="1:6" ht="25.5" x14ac:dyDescent="0.25">
      <c r="A150" s="67">
        <v>4</v>
      </c>
      <c r="B150" s="67">
        <v>4</v>
      </c>
      <c r="C150" s="68"/>
      <c r="D150" s="94" t="s">
        <v>26</v>
      </c>
      <c r="E150" s="66">
        <f>SUM(E151)</f>
        <v>26544.559999999998</v>
      </c>
      <c r="F150" s="66">
        <f>SUM(F151)</f>
        <v>31365.43</v>
      </c>
    </row>
    <row r="151" spans="1:6" ht="25.5" x14ac:dyDescent="0.25">
      <c r="A151" s="24"/>
      <c r="B151" s="25">
        <v>42</v>
      </c>
      <c r="C151" s="24"/>
      <c r="D151" s="89" t="s">
        <v>26</v>
      </c>
      <c r="E151" s="39">
        <f>SUM(E152+E159)</f>
        <v>26544.559999999998</v>
      </c>
      <c r="F151" s="39">
        <f>SUM(F152+F159)</f>
        <v>31365.43</v>
      </c>
    </row>
    <row r="152" spans="1:6" x14ac:dyDescent="0.25">
      <c r="A152" s="24"/>
      <c r="B152" s="25">
        <v>422</v>
      </c>
      <c r="C152" s="24"/>
      <c r="D152" s="96" t="s">
        <v>37</v>
      </c>
      <c r="E152" s="39">
        <f>SUM(E153:E158)</f>
        <v>6636.1399999999994</v>
      </c>
      <c r="F152" s="39">
        <f>SUM(F153:F158)</f>
        <v>4648.46</v>
      </c>
    </row>
    <row r="153" spans="1:6" x14ac:dyDescent="0.25">
      <c r="A153" s="24"/>
      <c r="B153" s="25">
        <v>4221</v>
      </c>
      <c r="C153" s="24"/>
      <c r="D153" s="96" t="s">
        <v>78</v>
      </c>
      <c r="E153" s="39">
        <v>3981.68</v>
      </c>
      <c r="F153" s="39">
        <v>4648.46</v>
      </c>
    </row>
    <row r="154" spans="1:6" x14ac:dyDescent="0.25">
      <c r="A154" s="24"/>
      <c r="B154" s="25">
        <v>4222</v>
      </c>
      <c r="C154" s="24"/>
      <c r="D154" s="96" t="s">
        <v>79</v>
      </c>
      <c r="E154" s="39">
        <v>1327.23</v>
      </c>
      <c r="F154" s="39">
        <v>0</v>
      </c>
    </row>
    <row r="155" spans="1:6" x14ac:dyDescent="0.25">
      <c r="A155" s="24"/>
      <c r="B155" s="25">
        <v>4223</v>
      </c>
      <c r="C155" s="24"/>
      <c r="D155" s="96" t="s">
        <v>80</v>
      </c>
      <c r="E155" s="39">
        <v>1327.23</v>
      </c>
      <c r="F155" s="39">
        <v>0</v>
      </c>
    </row>
    <row r="156" spans="1:6" x14ac:dyDescent="0.25">
      <c r="A156" s="24"/>
      <c r="B156" s="25">
        <v>4225</v>
      </c>
      <c r="C156" s="24"/>
      <c r="D156" s="96" t="s">
        <v>81</v>
      </c>
      <c r="E156" s="39">
        <v>0</v>
      </c>
      <c r="F156" s="39">
        <v>0</v>
      </c>
    </row>
    <row r="157" spans="1:6" x14ac:dyDescent="0.25">
      <c r="A157" s="24"/>
      <c r="B157" s="25">
        <v>4226</v>
      </c>
      <c r="C157" s="24"/>
      <c r="D157" s="96" t="s">
        <v>82</v>
      </c>
      <c r="E157" s="39">
        <v>0</v>
      </c>
      <c r="F157" s="39">
        <v>0</v>
      </c>
    </row>
    <row r="158" spans="1:6" x14ac:dyDescent="0.25">
      <c r="A158" s="24"/>
      <c r="B158" s="25">
        <v>4227</v>
      </c>
      <c r="C158" s="24"/>
      <c r="D158" s="96" t="s">
        <v>83</v>
      </c>
      <c r="E158" s="39">
        <v>0</v>
      </c>
      <c r="F158" s="39">
        <v>0</v>
      </c>
    </row>
    <row r="159" spans="1:6" ht="25.5" x14ac:dyDescent="0.25">
      <c r="A159" s="24"/>
      <c r="B159" s="25">
        <v>424</v>
      </c>
      <c r="C159" s="24"/>
      <c r="D159" s="96" t="s">
        <v>38</v>
      </c>
      <c r="E159" s="39">
        <f>SUM(E160)</f>
        <v>19908.419999999998</v>
      </c>
      <c r="F159" s="39">
        <f>SUM(F160)</f>
        <v>26716.97</v>
      </c>
    </row>
    <row r="160" spans="1:6" x14ac:dyDescent="0.25">
      <c r="A160" s="24"/>
      <c r="B160" s="25">
        <v>4241</v>
      </c>
      <c r="C160" s="24"/>
      <c r="D160" s="96" t="s">
        <v>84</v>
      </c>
      <c r="E160" s="39">
        <v>19908.419999999998</v>
      </c>
      <c r="F160" s="39">
        <v>26716.97</v>
      </c>
    </row>
    <row r="161" spans="1:7" x14ac:dyDescent="0.25">
      <c r="A161" s="9"/>
      <c r="B161" s="9"/>
      <c r="C161" s="10">
        <v>11</v>
      </c>
      <c r="D161" s="10" t="s">
        <v>13</v>
      </c>
      <c r="E161" s="39">
        <v>0</v>
      </c>
      <c r="F161" s="39">
        <v>0</v>
      </c>
    </row>
    <row r="162" spans="1:7" x14ac:dyDescent="0.25">
      <c r="A162" s="95"/>
      <c r="B162" s="9"/>
      <c r="C162" s="10">
        <v>51</v>
      </c>
      <c r="D162" s="10" t="s">
        <v>87</v>
      </c>
      <c r="E162" s="39">
        <v>0</v>
      </c>
      <c r="F162" s="39">
        <v>0</v>
      </c>
    </row>
    <row r="163" spans="1:7" x14ac:dyDescent="0.25">
      <c r="A163" s="95"/>
      <c r="B163" s="9"/>
      <c r="C163" s="10">
        <v>43</v>
      </c>
      <c r="D163" s="10" t="s">
        <v>25</v>
      </c>
      <c r="E163" s="39">
        <v>0</v>
      </c>
      <c r="F163" s="39">
        <v>0</v>
      </c>
    </row>
    <row r="164" spans="1:7" x14ac:dyDescent="0.25">
      <c r="A164" s="95"/>
      <c r="B164" s="9"/>
      <c r="C164" s="10">
        <v>44</v>
      </c>
      <c r="D164" s="10" t="s">
        <v>121</v>
      </c>
      <c r="E164" s="39">
        <v>0</v>
      </c>
      <c r="F164" s="39">
        <v>0</v>
      </c>
    </row>
    <row r="165" spans="1:7" x14ac:dyDescent="0.25">
      <c r="A165" s="95"/>
      <c r="B165" s="9"/>
      <c r="C165" s="10">
        <v>52</v>
      </c>
      <c r="D165" s="10" t="s">
        <v>24</v>
      </c>
      <c r="E165" s="39">
        <v>26544.560000000001</v>
      </c>
      <c r="F165" s="39">
        <v>28812.5</v>
      </c>
    </row>
    <row r="166" spans="1:7" x14ac:dyDescent="0.25">
      <c r="A166" s="102"/>
      <c r="B166" s="31"/>
      <c r="C166" s="32">
        <v>61</v>
      </c>
      <c r="D166" s="51" t="s">
        <v>122</v>
      </c>
      <c r="E166" s="39">
        <v>0</v>
      </c>
      <c r="F166" s="39">
        <v>2552.9299999999998</v>
      </c>
    </row>
    <row r="167" spans="1:7" s="53" customFormat="1" x14ac:dyDescent="0.25">
      <c r="A167" s="102"/>
      <c r="B167" s="31"/>
      <c r="C167" s="32"/>
      <c r="D167" s="51" t="s">
        <v>123</v>
      </c>
      <c r="E167" s="39">
        <v>26544.560000000001</v>
      </c>
      <c r="F167" s="39">
        <f>SUM(F161:F166)</f>
        <v>31365.43</v>
      </c>
    </row>
    <row r="168" spans="1:7" x14ac:dyDescent="0.25">
      <c r="A168" s="102"/>
      <c r="B168" s="31"/>
      <c r="C168" s="32"/>
      <c r="D168" s="51"/>
      <c r="E168" s="39"/>
      <c r="F168" s="39"/>
    </row>
    <row r="169" spans="1:7" x14ac:dyDescent="0.25">
      <c r="A169" s="123" t="s">
        <v>90</v>
      </c>
      <c r="B169" s="124"/>
      <c r="C169" s="124"/>
      <c r="D169" s="125"/>
      <c r="E169" s="39">
        <v>1285953.94</v>
      </c>
      <c r="F169" s="39">
        <f>SUM(F72+F150)</f>
        <v>1505994.11</v>
      </c>
    </row>
    <row r="170" spans="1:7" x14ac:dyDescent="0.25">
      <c r="A170" s="123" t="s">
        <v>124</v>
      </c>
      <c r="B170" s="124"/>
      <c r="C170" s="124"/>
      <c r="D170" s="125"/>
      <c r="E170" s="39">
        <v>1285953.94</v>
      </c>
      <c r="F170" s="39">
        <f>SUM(F88+F130+F140+F149+F167)</f>
        <v>1505994.1099999999</v>
      </c>
    </row>
    <row r="171" spans="1:7" ht="15.75" x14ac:dyDescent="0.25">
      <c r="A171" s="122" t="s">
        <v>172</v>
      </c>
      <c r="B171" s="122"/>
      <c r="C171" s="122"/>
      <c r="D171" s="122"/>
      <c r="E171" s="122"/>
      <c r="F171" s="122"/>
      <c r="G171" s="122"/>
    </row>
    <row r="172" spans="1:7" ht="57.75" customHeight="1" x14ac:dyDescent="0.25">
      <c r="A172" s="121" t="s">
        <v>171</v>
      </c>
      <c r="B172" s="121"/>
      <c r="C172" s="121"/>
      <c r="D172" s="121"/>
      <c r="E172" s="121"/>
      <c r="F172" s="121"/>
      <c r="G172" s="121"/>
    </row>
    <row r="173" spans="1:7" x14ac:dyDescent="0.25">
      <c r="A173" s="74"/>
      <c r="B173" s="74"/>
      <c r="C173" s="74"/>
      <c r="D173" s="74"/>
      <c r="E173" s="74"/>
      <c r="F173" s="74"/>
      <c r="G173" s="74"/>
    </row>
  </sheetData>
  <mergeCells count="9">
    <mergeCell ref="A172:G172"/>
    <mergeCell ref="A170:D170"/>
    <mergeCell ref="A169:D169"/>
    <mergeCell ref="A70:E70"/>
    <mergeCell ref="A1:F1"/>
    <mergeCell ref="A2:F2"/>
    <mergeCell ref="A3:F3"/>
    <mergeCell ref="A4:F4"/>
    <mergeCell ref="A171:G17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32B8-B0DD-40C0-AB29-2BEC7AFE75F2}">
  <dimension ref="A1:C14"/>
  <sheetViews>
    <sheetView workbookViewId="0">
      <selection activeCell="C22" sqref="C22"/>
    </sheetView>
  </sheetViews>
  <sheetFormatPr defaultRowHeight="15" x14ac:dyDescent="0.25"/>
  <cols>
    <col min="1" max="1" width="43.7109375" customWidth="1"/>
    <col min="2" max="2" width="25.42578125" customWidth="1"/>
    <col min="3" max="3" width="16" customWidth="1"/>
  </cols>
  <sheetData>
    <row r="1" spans="1:3" ht="15.75" x14ac:dyDescent="0.25">
      <c r="A1" s="128" t="s">
        <v>165</v>
      </c>
      <c r="B1" s="128"/>
      <c r="C1" s="128"/>
    </row>
    <row r="2" spans="1:3" ht="18" x14ac:dyDescent="0.25">
      <c r="A2" s="75"/>
      <c r="B2" s="75"/>
      <c r="C2" s="75"/>
    </row>
    <row r="3" spans="1:3" ht="15.75" x14ac:dyDescent="0.25">
      <c r="A3" s="128" t="s">
        <v>18</v>
      </c>
      <c r="B3" s="128"/>
      <c r="C3" s="128"/>
    </row>
    <row r="4" spans="1:3" ht="18" x14ac:dyDescent="0.25">
      <c r="A4" s="75"/>
      <c r="B4" s="75"/>
      <c r="C4" s="75"/>
    </row>
    <row r="5" spans="1:3" ht="15.75" x14ac:dyDescent="0.25">
      <c r="A5" s="128" t="s">
        <v>8</v>
      </c>
      <c r="B5" s="108"/>
      <c r="C5" s="108"/>
    </row>
    <row r="6" spans="1:3" ht="18" x14ac:dyDescent="0.25">
      <c r="A6" s="75"/>
      <c r="B6" s="75"/>
      <c r="C6" s="75"/>
    </row>
    <row r="7" spans="1:3" ht="15.75" x14ac:dyDescent="0.25">
      <c r="A7" s="128" t="s">
        <v>157</v>
      </c>
      <c r="B7" s="129"/>
      <c r="C7" s="129"/>
    </row>
    <row r="8" spans="1:3" ht="18" x14ac:dyDescent="0.25">
      <c r="A8" s="75"/>
      <c r="B8" s="75"/>
      <c r="C8" s="75"/>
    </row>
    <row r="9" spans="1:3" x14ac:dyDescent="0.25">
      <c r="A9" s="76" t="s">
        <v>158</v>
      </c>
      <c r="B9" s="65" t="s">
        <v>170</v>
      </c>
      <c r="C9" s="65" t="s">
        <v>166</v>
      </c>
    </row>
    <row r="10" spans="1:3" ht="17.25" customHeight="1" x14ac:dyDescent="0.25">
      <c r="A10" s="77" t="s">
        <v>159</v>
      </c>
      <c r="B10" s="47">
        <v>1285953.95</v>
      </c>
      <c r="C10" s="47">
        <f t="shared" ref="C10" si="0">C11</f>
        <v>1505994.11</v>
      </c>
    </row>
    <row r="11" spans="1:3" ht="13.5" customHeight="1" x14ac:dyDescent="0.25">
      <c r="A11" s="77" t="s">
        <v>160</v>
      </c>
      <c r="B11" s="47">
        <f>SUM(B12:B14)</f>
        <v>1285953.95</v>
      </c>
      <c r="C11" s="47">
        <v>1505994.11</v>
      </c>
    </row>
    <row r="12" spans="1:3" ht="18.75" customHeight="1" x14ac:dyDescent="0.25">
      <c r="A12" s="78" t="s">
        <v>161</v>
      </c>
      <c r="B12" s="40">
        <v>1264002.72</v>
      </c>
      <c r="C12" s="80">
        <v>1477568.17</v>
      </c>
    </row>
    <row r="13" spans="1:3" ht="21" customHeight="1" x14ac:dyDescent="0.25">
      <c r="A13" s="79" t="s">
        <v>162</v>
      </c>
      <c r="B13" s="40">
        <v>20677.099999999999</v>
      </c>
      <c r="C13" s="80">
        <v>28425.94</v>
      </c>
    </row>
    <row r="14" spans="1:3" ht="30.75" customHeight="1" x14ac:dyDescent="0.25">
      <c r="A14" s="79" t="s">
        <v>163</v>
      </c>
      <c r="B14" s="40">
        <v>1274.1300000000001</v>
      </c>
      <c r="C14" s="80"/>
    </row>
  </sheetData>
  <mergeCells count="4">
    <mergeCell ref="A1:C1"/>
    <mergeCell ref="A3:C3"/>
    <mergeCell ref="A5:C5"/>
    <mergeCell ref="A7:C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44"/>
  <sheetViews>
    <sheetView zoomScaleNormal="100" workbookViewId="0">
      <selection sqref="A1:F1"/>
    </sheetView>
  </sheetViews>
  <sheetFormatPr defaultRowHeight="15" x14ac:dyDescent="0.25"/>
  <cols>
    <col min="1" max="1" width="7.42578125" bestFit="1" customWidth="1"/>
    <col min="2" max="2" width="8.42578125" customWidth="1"/>
    <col min="3" max="3" width="3.85546875" customWidth="1"/>
    <col min="4" max="4" width="30" customWidth="1"/>
    <col min="5" max="6" width="18" customWidth="1"/>
  </cols>
  <sheetData>
    <row r="1" spans="1:6" ht="56.25" customHeight="1" x14ac:dyDescent="0.25">
      <c r="A1" s="106" t="s">
        <v>174</v>
      </c>
      <c r="B1" s="106"/>
      <c r="C1" s="106"/>
      <c r="D1" s="106"/>
      <c r="E1" s="106"/>
      <c r="F1" s="106"/>
    </row>
    <row r="2" spans="1:6" ht="18" x14ac:dyDescent="0.25">
      <c r="A2" s="4"/>
      <c r="B2" s="4"/>
      <c r="C2" s="4"/>
      <c r="D2" s="4"/>
      <c r="E2" s="12"/>
      <c r="F2" s="12"/>
    </row>
    <row r="3" spans="1:6" ht="32.25" customHeight="1" x14ac:dyDescent="0.25">
      <c r="A3" s="106" t="s">
        <v>17</v>
      </c>
      <c r="B3" s="106"/>
      <c r="C3" s="106"/>
      <c r="D3" s="106"/>
      <c r="E3" s="106"/>
      <c r="F3" s="106"/>
    </row>
    <row r="4" spans="1:6" ht="18" x14ac:dyDescent="0.25">
      <c r="A4" s="4"/>
      <c r="B4" s="4"/>
      <c r="C4" s="4"/>
      <c r="D4" s="4"/>
      <c r="E4" s="12"/>
      <c r="F4" s="12"/>
    </row>
    <row r="5" spans="1:6" x14ac:dyDescent="0.25">
      <c r="A5" s="133" t="s">
        <v>19</v>
      </c>
      <c r="B5" s="134"/>
      <c r="C5" s="135"/>
      <c r="D5" s="11" t="s">
        <v>20</v>
      </c>
      <c r="E5" s="43" t="s">
        <v>132</v>
      </c>
      <c r="F5" s="49" t="s">
        <v>166</v>
      </c>
    </row>
    <row r="6" spans="1:6" x14ac:dyDescent="0.25">
      <c r="A6" s="136" t="s">
        <v>140</v>
      </c>
      <c r="B6" s="137"/>
      <c r="C6" s="138"/>
      <c r="D6" s="55" t="s">
        <v>139</v>
      </c>
      <c r="E6" s="8"/>
      <c r="F6" s="8"/>
    </row>
    <row r="7" spans="1:6" ht="22.5" customHeight="1" x14ac:dyDescent="0.25">
      <c r="A7" s="136" t="s">
        <v>136</v>
      </c>
      <c r="B7" s="137"/>
      <c r="C7" s="138"/>
      <c r="D7" s="55" t="s">
        <v>86</v>
      </c>
      <c r="E7" s="8"/>
      <c r="F7" s="8"/>
    </row>
    <row r="8" spans="1:6" ht="24.75" customHeight="1" x14ac:dyDescent="0.25">
      <c r="A8" s="142" t="s">
        <v>141</v>
      </c>
      <c r="B8" s="143"/>
      <c r="C8" s="144"/>
      <c r="D8" s="56" t="s">
        <v>87</v>
      </c>
      <c r="E8" s="8"/>
      <c r="F8" s="8"/>
    </row>
    <row r="9" spans="1:6" x14ac:dyDescent="0.25">
      <c r="A9" s="136">
        <v>3</v>
      </c>
      <c r="B9" s="137"/>
      <c r="C9" s="138"/>
      <c r="D9" s="55" t="s">
        <v>15</v>
      </c>
      <c r="E9" s="45">
        <f>SUM(E10+E20)</f>
        <v>4994.3599999999997</v>
      </c>
      <c r="F9" s="45">
        <f>SUM(F10+F20)</f>
        <v>4825.17</v>
      </c>
    </row>
    <row r="10" spans="1:6" x14ac:dyDescent="0.25">
      <c r="A10" s="130">
        <v>31</v>
      </c>
      <c r="B10" s="131"/>
      <c r="C10" s="132"/>
      <c r="D10" s="55" t="s">
        <v>16</v>
      </c>
      <c r="E10" s="45">
        <f>SUM(E11+E15+E17)</f>
        <v>4707.6799999999994</v>
      </c>
      <c r="F10" s="45">
        <f>SUM(F11+F15+F17)</f>
        <v>4676.3999999999996</v>
      </c>
    </row>
    <row r="11" spans="1:6" x14ac:dyDescent="0.25">
      <c r="A11" s="28">
        <v>311</v>
      </c>
      <c r="B11" s="29"/>
      <c r="C11" s="30"/>
      <c r="D11" s="27" t="s">
        <v>27</v>
      </c>
      <c r="E11" s="72">
        <v>3928.6</v>
      </c>
      <c r="F11" s="72">
        <v>4014</v>
      </c>
    </row>
    <row r="12" spans="1:6" x14ac:dyDescent="0.25">
      <c r="A12" s="28">
        <v>3111</v>
      </c>
      <c r="B12" s="29"/>
      <c r="C12" s="30"/>
      <c r="D12" s="27" t="s">
        <v>39</v>
      </c>
      <c r="E12" s="72">
        <v>3928.6</v>
      </c>
      <c r="F12" s="72">
        <v>4014</v>
      </c>
    </row>
    <row r="13" spans="1:6" x14ac:dyDescent="0.25">
      <c r="A13" s="28">
        <v>3113</v>
      </c>
      <c r="B13" s="29"/>
      <c r="C13" s="30"/>
      <c r="D13" s="27" t="s">
        <v>40</v>
      </c>
      <c r="E13" s="72">
        <v>0</v>
      </c>
      <c r="F13" s="72">
        <v>0</v>
      </c>
    </row>
    <row r="14" spans="1:6" x14ac:dyDescent="0.25">
      <c r="A14" s="28">
        <v>3114</v>
      </c>
      <c r="B14" s="29"/>
      <c r="C14" s="30"/>
      <c r="D14" s="27" t="s">
        <v>41</v>
      </c>
      <c r="E14" s="72">
        <v>0</v>
      </c>
      <c r="F14" s="72">
        <v>0</v>
      </c>
    </row>
    <row r="15" spans="1:6" x14ac:dyDescent="0.25">
      <c r="A15" s="28">
        <v>312</v>
      </c>
      <c r="B15" s="29"/>
      <c r="C15" s="30"/>
      <c r="D15" s="27" t="s">
        <v>42</v>
      </c>
      <c r="E15" s="72">
        <v>132.72</v>
      </c>
      <c r="F15" s="72">
        <v>0</v>
      </c>
    </row>
    <row r="16" spans="1:6" x14ac:dyDescent="0.25">
      <c r="A16" s="28">
        <v>3121</v>
      </c>
      <c r="B16" s="29"/>
      <c r="C16" s="30"/>
      <c r="D16" s="27" t="s">
        <v>43</v>
      </c>
      <c r="E16" s="72">
        <v>132.72</v>
      </c>
      <c r="F16" s="72">
        <v>0</v>
      </c>
    </row>
    <row r="17" spans="1:6" x14ac:dyDescent="0.25">
      <c r="A17" s="28">
        <v>313</v>
      </c>
      <c r="B17" s="29"/>
      <c r="C17" s="30"/>
      <c r="D17" s="27" t="s">
        <v>28</v>
      </c>
      <c r="E17" s="72">
        <v>646.36</v>
      </c>
      <c r="F17" s="72">
        <v>662.4</v>
      </c>
    </row>
    <row r="18" spans="1:6" x14ac:dyDescent="0.25">
      <c r="A18" s="28">
        <v>3131</v>
      </c>
      <c r="B18" s="29"/>
      <c r="C18" s="30"/>
      <c r="D18" s="27" t="s">
        <v>44</v>
      </c>
      <c r="E18" s="72">
        <v>0</v>
      </c>
      <c r="F18" s="72">
        <v>0</v>
      </c>
    </row>
    <row r="19" spans="1:6" ht="25.5" x14ac:dyDescent="0.25">
      <c r="A19" s="28">
        <v>3132</v>
      </c>
      <c r="B19" s="29"/>
      <c r="C19" s="30"/>
      <c r="D19" s="27" t="s">
        <v>45</v>
      </c>
      <c r="E19" s="72">
        <v>646.36</v>
      </c>
      <c r="F19" s="72">
        <v>662.4</v>
      </c>
    </row>
    <row r="20" spans="1:6" x14ac:dyDescent="0.25">
      <c r="A20" s="130">
        <v>32</v>
      </c>
      <c r="B20" s="131"/>
      <c r="C20" s="132"/>
      <c r="D20" s="55" t="s">
        <v>21</v>
      </c>
      <c r="E20" s="45">
        <f>SUM(E21)</f>
        <v>286.68</v>
      </c>
      <c r="F20" s="45">
        <f>SUM(F21)</f>
        <v>148.77000000000001</v>
      </c>
    </row>
    <row r="21" spans="1:6" x14ac:dyDescent="0.25">
      <c r="A21" s="28">
        <v>321</v>
      </c>
      <c r="B21" s="29"/>
      <c r="C21" s="30"/>
      <c r="D21" s="27" t="s">
        <v>29</v>
      </c>
      <c r="E21" s="72">
        <v>286.68</v>
      </c>
      <c r="F21" s="72">
        <v>148.77000000000001</v>
      </c>
    </row>
    <row r="22" spans="1:6" x14ac:dyDescent="0.25">
      <c r="A22" s="28">
        <v>3211</v>
      </c>
      <c r="B22" s="29"/>
      <c r="C22" s="30"/>
      <c r="D22" s="27" t="s">
        <v>46</v>
      </c>
      <c r="E22" s="72">
        <v>0</v>
      </c>
      <c r="F22" s="72">
        <v>0</v>
      </c>
    </row>
    <row r="23" spans="1:6" ht="25.5" x14ac:dyDescent="0.25">
      <c r="A23" s="28">
        <v>3212</v>
      </c>
      <c r="B23" s="29"/>
      <c r="C23" s="30"/>
      <c r="D23" s="27" t="s">
        <v>111</v>
      </c>
      <c r="E23" s="72">
        <v>286.68</v>
      </c>
      <c r="F23" s="72">
        <v>148.77000000000001</v>
      </c>
    </row>
    <row r="24" spans="1:6" x14ac:dyDescent="0.25">
      <c r="A24" s="28">
        <v>3213</v>
      </c>
      <c r="B24" s="29"/>
      <c r="C24" s="30"/>
      <c r="D24" s="27" t="s">
        <v>48</v>
      </c>
      <c r="E24" s="72">
        <v>0</v>
      </c>
      <c r="F24" s="72">
        <v>0</v>
      </c>
    </row>
    <row r="25" spans="1:6" ht="25.5" x14ac:dyDescent="0.25">
      <c r="A25" s="28">
        <v>3214</v>
      </c>
      <c r="B25" s="29"/>
      <c r="C25" s="30"/>
      <c r="D25" s="27" t="s">
        <v>49</v>
      </c>
      <c r="E25" s="72">
        <v>0</v>
      </c>
      <c r="F25" s="72">
        <v>0</v>
      </c>
    </row>
    <row r="26" spans="1:6" x14ac:dyDescent="0.25">
      <c r="A26" s="69"/>
      <c r="B26" s="70"/>
      <c r="C26" s="71"/>
      <c r="D26" s="57" t="s">
        <v>85</v>
      </c>
      <c r="E26" s="45">
        <v>4994.3599999999997</v>
      </c>
      <c r="F26" s="45">
        <v>4825.17</v>
      </c>
    </row>
    <row r="27" spans="1:6" x14ac:dyDescent="0.25">
      <c r="A27" s="28"/>
      <c r="B27" s="29"/>
      <c r="C27" s="30"/>
      <c r="D27" s="27"/>
      <c r="E27" s="8"/>
      <c r="F27" s="8"/>
    </row>
    <row r="28" spans="1:6" x14ac:dyDescent="0.25">
      <c r="A28" s="133" t="s">
        <v>19</v>
      </c>
      <c r="B28" s="134"/>
      <c r="C28" s="135"/>
      <c r="D28" s="11" t="s">
        <v>20</v>
      </c>
      <c r="E28" s="43" t="s">
        <v>132</v>
      </c>
      <c r="F28" s="81" t="s">
        <v>166</v>
      </c>
    </row>
    <row r="29" spans="1:6" ht="15" customHeight="1" x14ac:dyDescent="0.25">
      <c r="A29" s="136" t="s">
        <v>140</v>
      </c>
      <c r="B29" s="137"/>
      <c r="C29" s="138"/>
      <c r="D29" s="44" t="s">
        <v>139</v>
      </c>
      <c r="E29" s="8"/>
      <c r="F29" s="8"/>
    </row>
    <row r="30" spans="1:6" ht="15" customHeight="1" x14ac:dyDescent="0.25">
      <c r="A30" s="136" t="s">
        <v>133</v>
      </c>
      <c r="B30" s="137"/>
      <c r="C30" s="138"/>
      <c r="D30" s="26" t="s">
        <v>86</v>
      </c>
      <c r="E30" s="8"/>
      <c r="F30" s="8"/>
    </row>
    <row r="31" spans="1:6" ht="14.25" customHeight="1" x14ac:dyDescent="0.25">
      <c r="A31" s="142" t="s">
        <v>142</v>
      </c>
      <c r="B31" s="143"/>
      <c r="C31" s="144"/>
      <c r="D31" s="38" t="s">
        <v>116</v>
      </c>
      <c r="E31" s="8"/>
      <c r="F31" s="8"/>
    </row>
    <row r="32" spans="1:6" ht="15" customHeight="1" x14ac:dyDescent="0.25">
      <c r="A32" s="136">
        <v>3</v>
      </c>
      <c r="B32" s="137"/>
      <c r="C32" s="138"/>
      <c r="D32" s="55" t="s">
        <v>15</v>
      </c>
      <c r="E32" s="46">
        <f>SUM(E33+E43)</f>
        <v>552.38</v>
      </c>
      <c r="F32" s="46">
        <f>SUM(F33+F43)</f>
        <v>1534.7299999999998</v>
      </c>
    </row>
    <row r="33" spans="1:6" x14ac:dyDescent="0.25">
      <c r="A33" s="130">
        <v>31</v>
      </c>
      <c r="B33" s="131"/>
      <c r="C33" s="132"/>
      <c r="D33" s="55" t="s">
        <v>16</v>
      </c>
      <c r="E33" s="46">
        <f>SUM(E34+E38+E40)</f>
        <v>520.53</v>
      </c>
      <c r="F33" s="46">
        <f>SUM(F34+F38+F40)</f>
        <v>1518.1999999999998</v>
      </c>
    </row>
    <row r="34" spans="1:6" x14ac:dyDescent="0.25">
      <c r="A34" s="28">
        <v>311</v>
      </c>
      <c r="B34" s="29"/>
      <c r="C34" s="30"/>
      <c r="D34" s="27" t="s">
        <v>27</v>
      </c>
      <c r="E34" s="39">
        <v>435.46</v>
      </c>
      <c r="F34" s="39">
        <v>446</v>
      </c>
    </row>
    <row r="35" spans="1:6" ht="15" customHeight="1" x14ac:dyDescent="0.25">
      <c r="A35" s="28">
        <v>3111</v>
      </c>
      <c r="B35" s="29"/>
      <c r="C35" s="30"/>
      <c r="D35" s="27" t="s">
        <v>39</v>
      </c>
      <c r="E35" s="39">
        <v>435.46</v>
      </c>
      <c r="F35" s="39">
        <v>446</v>
      </c>
    </row>
    <row r="36" spans="1:6" x14ac:dyDescent="0.25">
      <c r="A36" s="28">
        <v>3113</v>
      </c>
      <c r="B36" s="29"/>
      <c r="C36" s="30"/>
      <c r="D36" s="27" t="s">
        <v>40</v>
      </c>
      <c r="E36" s="39">
        <v>0</v>
      </c>
      <c r="F36" s="39">
        <v>0</v>
      </c>
    </row>
    <row r="37" spans="1:6" x14ac:dyDescent="0.25">
      <c r="A37" s="28">
        <v>3114</v>
      </c>
      <c r="B37" s="29"/>
      <c r="C37" s="30"/>
      <c r="D37" s="27" t="s">
        <v>41</v>
      </c>
      <c r="E37" s="39">
        <v>0</v>
      </c>
      <c r="F37" s="39">
        <v>0</v>
      </c>
    </row>
    <row r="38" spans="1:6" x14ac:dyDescent="0.25">
      <c r="A38" s="28">
        <v>312</v>
      </c>
      <c r="B38" s="29"/>
      <c r="C38" s="30"/>
      <c r="D38" s="27" t="s">
        <v>42</v>
      </c>
      <c r="E38" s="39">
        <v>13.27</v>
      </c>
      <c r="F38" s="39">
        <v>998.6</v>
      </c>
    </row>
    <row r="39" spans="1:6" x14ac:dyDescent="0.25">
      <c r="A39" s="28">
        <v>3121</v>
      </c>
      <c r="B39" s="29"/>
      <c r="C39" s="30"/>
      <c r="D39" s="27" t="s">
        <v>43</v>
      </c>
      <c r="E39" s="39">
        <v>13.27</v>
      </c>
      <c r="F39" s="39">
        <v>998.6</v>
      </c>
    </row>
    <row r="40" spans="1:6" x14ac:dyDescent="0.25">
      <c r="A40" s="28">
        <v>313</v>
      </c>
      <c r="B40" s="29"/>
      <c r="C40" s="30"/>
      <c r="D40" s="27" t="s">
        <v>28</v>
      </c>
      <c r="E40" s="39">
        <v>71.8</v>
      </c>
      <c r="F40" s="39">
        <v>73.599999999999994</v>
      </c>
    </row>
    <row r="41" spans="1:6" x14ac:dyDescent="0.25">
      <c r="A41" s="28">
        <v>3131</v>
      </c>
      <c r="B41" s="29"/>
      <c r="C41" s="30"/>
      <c r="D41" s="27" t="s">
        <v>44</v>
      </c>
      <c r="E41" s="39">
        <v>0</v>
      </c>
      <c r="F41" s="39">
        <v>0</v>
      </c>
    </row>
    <row r="42" spans="1:6" ht="25.5" x14ac:dyDescent="0.25">
      <c r="A42" s="28">
        <v>3132</v>
      </c>
      <c r="B42" s="29"/>
      <c r="C42" s="30"/>
      <c r="D42" s="27" t="s">
        <v>45</v>
      </c>
      <c r="E42" s="39">
        <v>71.8</v>
      </c>
      <c r="F42" s="39">
        <v>73.599999999999994</v>
      </c>
    </row>
    <row r="43" spans="1:6" x14ac:dyDescent="0.25">
      <c r="A43" s="130">
        <v>32</v>
      </c>
      <c r="B43" s="131"/>
      <c r="C43" s="132"/>
      <c r="D43" s="55" t="s">
        <v>21</v>
      </c>
      <c r="E43" s="46">
        <v>31.85</v>
      </c>
      <c r="F43" s="46">
        <v>16.53</v>
      </c>
    </row>
    <row r="44" spans="1:6" x14ac:dyDescent="0.25">
      <c r="A44" s="28">
        <v>321</v>
      </c>
      <c r="B44" s="29"/>
      <c r="C44" s="30"/>
      <c r="D44" s="27" t="s">
        <v>29</v>
      </c>
      <c r="E44" s="39">
        <v>31.85</v>
      </c>
      <c r="F44" s="39">
        <v>16.53</v>
      </c>
    </row>
    <row r="45" spans="1:6" x14ac:dyDescent="0.25">
      <c r="A45" s="28">
        <v>3211</v>
      </c>
      <c r="B45" s="29"/>
      <c r="C45" s="30"/>
      <c r="D45" s="27" t="s">
        <v>46</v>
      </c>
      <c r="E45" s="39">
        <v>0</v>
      </c>
      <c r="F45" s="39">
        <v>0</v>
      </c>
    </row>
    <row r="46" spans="1:6" ht="25.5" x14ac:dyDescent="0.25">
      <c r="A46" s="28">
        <v>3212</v>
      </c>
      <c r="B46" s="29"/>
      <c r="C46" s="30"/>
      <c r="D46" s="27" t="s">
        <v>111</v>
      </c>
      <c r="E46" s="39">
        <v>31.85</v>
      </c>
      <c r="F46" s="39">
        <v>16.53</v>
      </c>
    </row>
    <row r="47" spans="1:6" x14ac:dyDescent="0.25">
      <c r="A47" s="28">
        <v>3213</v>
      </c>
      <c r="B47" s="29"/>
      <c r="C47" s="30"/>
      <c r="D47" s="27" t="s">
        <v>48</v>
      </c>
      <c r="E47" s="39">
        <v>0</v>
      </c>
      <c r="F47" s="39">
        <v>0</v>
      </c>
    </row>
    <row r="48" spans="1:6" ht="25.5" x14ac:dyDescent="0.25">
      <c r="A48" s="28">
        <v>3214</v>
      </c>
      <c r="B48" s="29"/>
      <c r="C48" s="30"/>
      <c r="D48" s="27" t="s">
        <v>49</v>
      </c>
      <c r="E48" s="39">
        <v>0</v>
      </c>
      <c r="F48" s="39">
        <v>0</v>
      </c>
    </row>
    <row r="49" spans="1:6" x14ac:dyDescent="0.25">
      <c r="A49" s="28"/>
      <c r="B49" s="70"/>
      <c r="C49" s="71"/>
      <c r="D49" s="57" t="s">
        <v>85</v>
      </c>
      <c r="E49" s="46">
        <v>552.38</v>
      </c>
      <c r="F49" s="46">
        <v>1534.73</v>
      </c>
    </row>
    <row r="50" spans="1:6" x14ac:dyDescent="0.25">
      <c r="A50" s="28"/>
      <c r="B50" s="29"/>
      <c r="C50" s="30"/>
      <c r="D50" s="27"/>
      <c r="E50" s="39"/>
      <c r="F50" s="39"/>
    </row>
    <row r="51" spans="1:6" x14ac:dyDescent="0.25">
      <c r="A51" s="133" t="s">
        <v>19</v>
      </c>
      <c r="B51" s="134"/>
      <c r="C51" s="135"/>
      <c r="D51" s="37" t="s">
        <v>20</v>
      </c>
      <c r="E51" s="43" t="s">
        <v>132</v>
      </c>
      <c r="F51" s="81" t="s">
        <v>166</v>
      </c>
    </row>
    <row r="52" spans="1:6" x14ac:dyDescent="0.25">
      <c r="A52" s="136" t="s">
        <v>140</v>
      </c>
      <c r="B52" s="137"/>
      <c r="C52" s="138"/>
      <c r="D52" s="44" t="s">
        <v>139</v>
      </c>
      <c r="E52" s="8"/>
      <c r="F52" s="8"/>
    </row>
    <row r="53" spans="1:6" x14ac:dyDescent="0.25">
      <c r="A53" s="136" t="s">
        <v>137</v>
      </c>
      <c r="B53" s="137"/>
      <c r="C53" s="138"/>
      <c r="D53" s="36" t="s">
        <v>130</v>
      </c>
      <c r="E53" s="8"/>
      <c r="F53" s="8"/>
    </row>
    <row r="54" spans="1:6" ht="27.75" customHeight="1" x14ac:dyDescent="0.25">
      <c r="A54" s="142" t="s">
        <v>143</v>
      </c>
      <c r="B54" s="143"/>
      <c r="C54" s="144"/>
      <c r="D54" s="38" t="s">
        <v>13</v>
      </c>
      <c r="E54" s="8"/>
      <c r="F54" s="8"/>
    </row>
    <row r="55" spans="1:6" x14ac:dyDescent="0.25">
      <c r="A55" s="136">
        <v>3</v>
      </c>
      <c r="B55" s="137"/>
      <c r="C55" s="138"/>
      <c r="D55" s="55" t="s">
        <v>15</v>
      </c>
      <c r="E55" s="46">
        <v>1274.1300000000001</v>
      </c>
      <c r="F55" s="46">
        <v>955.6</v>
      </c>
    </row>
    <row r="56" spans="1:6" x14ac:dyDescent="0.25">
      <c r="A56" s="130">
        <v>31</v>
      </c>
      <c r="B56" s="131"/>
      <c r="C56" s="132"/>
      <c r="D56" s="55" t="s">
        <v>16</v>
      </c>
      <c r="E56" s="46">
        <v>1274.1300000000001</v>
      </c>
      <c r="F56" s="46">
        <v>955.6</v>
      </c>
    </row>
    <row r="57" spans="1:6" x14ac:dyDescent="0.25">
      <c r="A57" s="28">
        <v>311</v>
      </c>
      <c r="B57" s="29"/>
      <c r="C57" s="30"/>
      <c r="D57" s="27" t="s">
        <v>27</v>
      </c>
      <c r="E57" s="39"/>
      <c r="F57" s="39"/>
    </row>
    <row r="58" spans="1:6" x14ac:dyDescent="0.25">
      <c r="A58" s="28">
        <v>312</v>
      </c>
      <c r="B58" s="29"/>
      <c r="C58" s="30"/>
      <c r="D58" s="27" t="s">
        <v>42</v>
      </c>
      <c r="E58" s="39">
        <v>1274.1300000000001</v>
      </c>
      <c r="F58" s="39">
        <v>955.6</v>
      </c>
    </row>
    <row r="59" spans="1:6" x14ac:dyDescent="0.25">
      <c r="A59" s="28">
        <v>3121</v>
      </c>
      <c r="B59" s="29"/>
      <c r="C59" s="30"/>
      <c r="D59" s="27" t="s">
        <v>43</v>
      </c>
      <c r="E59" s="39">
        <v>1274.1300000000001</v>
      </c>
      <c r="F59" s="39">
        <v>955.6</v>
      </c>
    </row>
    <row r="60" spans="1:6" x14ac:dyDescent="0.25">
      <c r="A60" s="28">
        <v>313</v>
      </c>
      <c r="B60" s="29"/>
      <c r="C60" s="30"/>
      <c r="D60" s="27" t="s">
        <v>28</v>
      </c>
      <c r="E60" s="39"/>
      <c r="F60" s="39"/>
    </row>
    <row r="61" spans="1:6" x14ac:dyDescent="0.25">
      <c r="A61" s="28">
        <v>3131</v>
      </c>
      <c r="B61" s="29"/>
      <c r="C61" s="30"/>
      <c r="D61" s="27" t="s">
        <v>44</v>
      </c>
      <c r="E61" s="39">
        <v>0</v>
      </c>
      <c r="F61" s="39">
        <v>0</v>
      </c>
    </row>
    <row r="62" spans="1:6" ht="25.5" x14ac:dyDescent="0.25">
      <c r="A62" s="28">
        <v>3132</v>
      </c>
      <c r="B62" s="29"/>
      <c r="C62" s="30"/>
      <c r="D62" s="27" t="s">
        <v>45</v>
      </c>
      <c r="E62" s="39">
        <v>0</v>
      </c>
      <c r="F62" s="39">
        <v>0</v>
      </c>
    </row>
    <row r="63" spans="1:6" x14ac:dyDescent="0.25">
      <c r="A63" s="130">
        <v>32</v>
      </c>
      <c r="B63" s="131"/>
      <c r="C63" s="132"/>
      <c r="D63" s="55" t="s">
        <v>21</v>
      </c>
      <c r="E63" s="46">
        <v>0</v>
      </c>
      <c r="F63" s="46">
        <v>0</v>
      </c>
    </row>
    <row r="64" spans="1:6" x14ac:dyDescent="0.25">
      <c r="A64" s="28">
        <v>321</v>
      </c>
      <c r="B64" s="29"/>
      <c r="C64" s="30"/>
      <c r="D64" s="27" t="s">
        <v>29</v>
      </c>
      <c r="E64" s="39">
        <v>0</v>
      </c>
      <c r="F64" s="39">
        <v>0</v>
      </c>
    </row>
    <row r="65" spans="1:6" x14ac:dyDescent="0.25">
      <c r="A65" s="28">
        <v>322</v>
      </c>
      <c r="B65" s="29"/>
      <c r="C65" s="30"/>
      <c r="D65" s="27" t="s">
        <v>30</v>
      </c>
      <c r="E65" s="39">
        <v>0</v>
      </c>
      <c r="F65" s="39">
        <v>0</v>
      </c>
    </row>
    <row r="66" spans="1:6" x14ac:dyDescent="0.25">
      <c r="A66" s="28">
        <v>323</v>
      </c>
      <c r="B66" s="29"/>
      <c r="C66" s="30"/>
      <c r="D66" s="27" t="s">
        <v>31</v>
      </c>
      <c r="E66" s="39">
        <v>0</v>
      </c>
      <c r="F66" s="39">
        <v>0</v>
      </c>
    </row>
    <row r="67" spans="1:6" ht="25.5" x14ac:dyDescent="0.25">
      <c r="A67" s="28">
        <v>324</v>
      </c>
      <c r="B67" s="29"/>
      <c r="C67" s="30"/>
      <c r="D67" s="27" t="s">
        <v>66</v>
      </c>
      <c r="E67" s="39">
        <v>0</v>
      </c>
      <c r="F67" s="39">
        <v>0</v>
      </c>
    </row>
    <row r="68" spans="1:6" ht="25.5" x14ac:dyDescent="0.25">
      <c r="A68" s="28">
        <v>329</v>
      </c>
      <c r="B68" s="29"/>
      <c r="C68" s="30"/>
      <c r="D68" s="27" t="s">
        <v>67</v>
      </c>
      <c r="E68" s="39">
        <v>0</v>
      </c>
      <c r="F68" s="39">
        <v>0</v>
      </c>
    </row>
    <row r="69" spans="1:6" x14ac:dyDescent="0.25">
      <c r="A69" s="69">
        <v>34</v>
      </c>
      <c r="B69" s="70"/>
      <c r="C69" s="71"/>
      <c r="D69" s="55" t="s">
        <v>33</v>
      </c>
      <c r="E69" s="46">
        <v>0</v>
      </c>
      <c r="F69" s="46">
        <v>0</v>
      </c>
    </row>
    <row r="70" spans="1:6" x14ac:dyDescent="0.25">
      <c r="A70" s="28">
        <v>343</v>
      </c>
      <c r="B70" s="29"/>
      <c r="C70" s="30"/>
      <c r="D70" s="27" t="s">
        <v>34</v>
      </c>
      <c r="E70" s="39">
        <v>0</v>
      </c>
      <c r="F70" s="39">
        <v>0</v>
      </c>
    </row>
    <row r="71" spans="1:6" ht="38.25" x14ac:dyDescent="0.25">
      <c r="A71" s="69">
        <v>37</v>
      </c>
      <c r="B71" s="70"/>
      <c r="C71" s="71"/>
      <c r="D71" s="55" t="s">
        <v>35</v>
      </c>
      <c r="E71" s="46">
        <v>0</v>
      </c>
      <c r="F71" s="46">
        <v>0</v>
      </c>
    </row>
    <row r="72" spans="1:6" ht="22.5" customHeight="1" x14ac:dyDescent="0.25">
      <c r="A72" s="28">
        <v>372</v>
      </c>
      <c r="B72" s="29"/>
      <c r="C72" s="30"/>
      <c r="D72" s="27" t="s">
        <v>36</v>
      </c>
      <c r="E72" s="39">
        <v>0</v>
      </c>
      <c r="F72" s="39">
        <v>0</v>
      </c>
    </row>
    <row r="73" spans="1:6" ht="28.5" customHeight="1" x14ac:dyDescent="0.25">
      <c r="A73" s="69">
        <v>4</v>
      </c>
      <c r="B73" s="70"/>
      <c r="C73" s="71"/>
      <c r="D73" s="55" t="s">
        <v>26</v>
      </c>
      <c r="E73" s="46">
        <v>0</v>
      </c>
      <c r="F73" s="46">
        <v>0</v>
      </c>
    </row>
    <row r="74" spans="1:6" ht="38.25" x14ac:dyDescent="0.25">
      <c r="A74" s="69">
        <v>42</v>
      </c>
      <c r="B74" s="70"/>
      <c r="C74" s="71"/>
      <c r="D74" s="55" t="s">
        <v>26</v>
      </c>
      <c r="E74" s="46">
        <v>0</v>
      </c>
      <c r="F74" s="46">
        <v>0</v>
      </c>
    </row>
    <row r="75" spans="1:6" x14ac:dyDescent="0.25">
      <c r="A75" s="28">
        <v>422</v>
      </c>
      <c r="B75" s="29"/>
      <c r="C75" s="30"/>
      <c r="D75" s="27" t="s">
        <v>37</v>
      </c>
      <c r="E75" s="39">
        <v>0</v>
      </c>
      <c r="F75" s="39">
        <v>0</v>
      </c>
    </row>
    <row r="76" spans="1:6" ht="25.5" x14ac:dyDescent="0.25">
      <c r="A76" s="28">
        <v>424</v>
      </c>
      <c r="B76" s="29"/>
      <c r="C76" s="30"/>
      <c r="D76" s="27" t="s">
        <v>38</v>
      </c>
      <c r="E76" s="39">
        <v>0</v>
      </c>
      <c r="F76" s="39">
        <v>0</v>
      </c>
    </row>
    <row r="77" spans="1:6" x14ac:dyDescent="0.25">
      <c r="A77" s="69"/>
      <c r="B77" s="70"/>
      <c r="C77" s="71"/>
      <c r="D77" s="57" t="s">
        <v>85</v>
      </c>
      <c r="E77" s="46">
        <v>1274.1300000000001</v>
      </c>
      <c r="F77" s="46">
        <v>955.6</v>
      </c>
    </row>
    <row r="78" spans="1:6" x14ac:dyDescent="0.25">
      <c r="A78" s="133" t="s">
        <v>19</v>
      </c>
      <c r="B78" s="134"/>
      <c r="C78" s="135"/>
      <c r="D78" s="88" t="s">
        <v>20</v>
      </c>
      <c r="E78" s="88" t="s">
        <v>132</v>
      </c>
      <c r="F78" s="88" t="s">
        <v>166</v>
      </c>
    </row>
    <row r="79" spans="1:6" x14ac:dyDescent="0.25">
      <c r="A79" s="136" t="s">
        <v>140</v>
      </c>
      <c r="B79" s="137"/>
      <c r="C79" s="138"/>
      <c r="D79" s="82" t="s">
        <v>139</v>
      </c>
      <c r="E79" s="8"/>
      <c r="F79" s="8"/>
    </row>
    <row r="80" spans="1:6" ht="15" customHeight="1" x14ac:dyDescent="0.25">
      <c r="A80" s="139" t="s">
        <v>168</v>
      </c>
      <c r="B80" s="140"/>
      <c r="C80" s="141"/>
      <c r="D80" s="82" t="s">
        <v>167</v>
      </c>
      <c r="E80" s="8"/>
      <c r="F80" s="8"/>
    </row>
    <row r="81" spans="1:6" ht="24" customHeight="1" x14ac:dyDescent="0.25">
      <c r="A81" s="142" t="s">
        <v>143</v>
      </c>
      <c r="B81" s="143"/>
      <c r="C81" s="144"/>
      <c r="D81" s="87" t="s">
        <v>13</v>
      </c>
      <c r="E81" s="8"/>
      <c r="F81" s="8"/>
    </row>
    <row r="82" spans="1:6" x14ac:dyDescent="0.25">
      <c r="A82" s="136">
        <v>3</v>
      </c>
      <c r="B82" s="137"/>
      <c r="C82" s="138"/>
      <c r="D82" s="82" t="s">
        <v>15</v>
      </c>
      <c r="E82" s="46">
        <v>0</v>
      </c>
      <c r="F82" s="46">
        <v>448</v>
      </c>
    </row>
    <row r="83" spans="1:6" x14ac:dyDescent="0.25">
      <c r="A83" s="130">
        <v>31</v>
      </c>
      <c r="B83" s="131"/>
      <c r="C83" s="132"/>
      <c r="D83" s="82" t="s">
        <v>16</v>
      </c>
      <c r="E83" s="46">
        <v>0</v>
      </c>
      <c r="F83" s="46">
        <v>448</v>
      </c>
    </row>
    <row r="84" spans="1:6" x14ac:dyDescent="0.25">
      <c r="A84" s="28">
        <v>311</v>
      </c>
      <c r="B84" s="29"/>
      <c r="C84" s="30"/>
      <c r="D84" s="27" t="s">
        <v>27</v>
      </c>
      <c r="E84" s="39"/>
      <c r="F84" s="39"/>
    </row>
    <row r="85" spans="1:6" x14ac:dyDescent="0.25">
      <c r="A85" s="28">
        <v>312</v>
      </c>
      <c r="B85" s="29"/>
      <c r="C85" s="30"/>
      <c r="D85" s="27" t="s">
        <v>42</v>
      </c>
      <c r="E85" s="39">
        <v>0</v>
      </c>
      <c r="F85" s="39">
        <v>448</v>
      </c>
    </row>
    <row r="86" spans="1:6" x14ac:dyDescent="0.25">
      <c r="A86" s="28">
        <v>3121</v>
      </c>
      <c r="B86" s="29"/>
      <c r="C86" s="30"/>
      <c r="D86" s="27" t="s">
        <v>43</v>
      </c>
      <c r="E86" s="39">
        <v>0</v>
      </c>
      <c r="F86" s="39">
        <v>448</v>
      </c>
    </row>
    <row r="87" spans="1:6" x14ac:dyDescent="0.25">
      <c r="A87" s="28">
        <v>313</v>
      </c>
      <c r="B87" s="29"/>
      <c r="C87" s="30"/>
      <c r="D87" s="27" t="s">
        <v>28</v>
      </c>
      <c r="E87" s="39"/>
      <c r="F87" s="39"/>
    </row>
    <row r="88" spans="1:6" x14ac:dyDescent="0.25">
      <c r="A88" s="28">
        <v>3131</v>
      </c>
      <c r="B88" s="29"/>
      <c r="C88" s="30"/>
      <c r="D88" s="27" t="s">
        <v>44</v>
      </c>
      <c r="E88" s="39">
        <v>0</v>
      </c>
      <c r="F88" s="39">
        <v>0</v>
      </c>
    </row>
    <row r="89" spans="1:6" ht="25.5" x14ac:dyDescent="0.25">
      <c r="A89" s="28">
        <v>3132</v>
      </c>
      <c r="B89" s="29"/>
      <c r="C89" s="30"/>
      <c r="D89" s="27" t="s">
        <v>45</v>
      </c>
      <c r="E89" s="39">
        <v>0</v>
      </c>
      <c r="F89" s="39">
        <v>0</v>
      </c>
    </row>
    <row r="90" spans="1:6" x14ac:dyDescent="0.25">
      <c r="A90" s="130">
        <v>32</v>
      </c>
      <c r="B90" s="131"/>
      <c r="C90" s="132"/>
      <c r="D90" s="82" t="s">
        <v>21</v>
      </c>
      <c r="E90" s="46">
        <v>0</v>
      </c>
      <c r="F90" s="46">
        <v>0</v>
      </c>
    </row>
    <row r="91" spans="1:6" x14ac:dyDescent="0.25">
      <c r="A91" s="28">
        <v>321</v>
      </c>
      <c r="B91" s="29"/>
      <c r="C91" s="30"/>
      <c r="D91" s="27" t="s">
        <v>29</v>
      </c>
      <c r="E91" s="39">
        <v>0</v>
      </c>
      <c r="F91" s="39">
        <v>0</v>
      </c>
    </row>
    <row r="92" spans="1:6" x14ac:dyDescent="0.25">
      <c r="A92" s="28">
        <v>322</v>
      </c>
      <c r="B92" s="29"/>
      <c r="C92" s="30"/>
      <c r="D92" s="27" t="s">
        <v>30</v>
      </c>
      <c r="E92" s="39">
        <v>0</v>
      </c>
      <c r="F92" s="39">
        <v>0</v>
      </c>
    </row>
    <row r="93" spans="1:6" x14ac:dyDescent="0.25">
      <c r="A93" s="28">
        <v>323</v>
      </c>
      <c r="B93" s="29"/>
      <c r="C93" s="30"/>
      <c r="D93" s="27" t="s">
        <v>31</v>
      </c>
      <c r="E93" s="39">
        <v>0</v>
      </c>
      <c r="F93" s="39">
        <v>0</v>
      </c>
    </row>
    <row r="94" spans="1:6" ht="25.5" x14ac:dyDescent="0.25">
      <c r="A94" s="28">
        <v>324</v>
      </c>
      <c r="B94" s="29"/>
      <c r="C94" s="30"/>
      <c r="D94" s="27" t="s">
        <v>66</v>
      </c>
      <c r="E94" s="39">
        <v>0</v>
      </c>
      <c r="F94" s="39">
        <v>0</v>
      </c>
    </row>
    <row r="95" spans="1:6" ht="25.5" x14ac:dyDescent="0.25">
      <c r="A95" s="28">
        <v>329</v>
      </c>
      <c r="B95" s="29"/>
      <c r="C95" s="30"/>
      <c r="D95" s="27" t="s">
        <v>67</v>
      </c>
      <c r="E95" s="39">
        <v>0</v>
      </c>
      <c r="F95" s="39">
        <v>0</v>
      </c>
    </row>
    <row r="96" spans="1:6" x14ac:dyDescent="0.25">
      <c r="A96" s="83">
        <v>34</v>
      </c>
      <c r="B96" s="84"/>
      <c r="C96" s="85"/>
      <c r="D96" s="82" t="s">
        <v>33</v>
      </c>
      <c r="E96" s="46">
        <v>0</v>
      </c>
      <c r="F96" s="46">
        <v>0</v>
      </c>
    </row>
    <row r="97" spans="1:6" x14ac:dyDescent="0.25">
      <c r="A97" s="28">
        <v>343</v>
      </c>
      <c r="B97" s="29"/>
      <c r="C97" s="30"/>
      <c r="D97" s="27" t="s">
        <v>34</v>
      </c>
      <c r="E97" s="39">
        <v>0</v>
      </c>
      <c r="F97" s="39">
        <v>0</v>
      </c>
    </row>
    <row r="98" spans="1:6" ht="15" customHeight="1" x14ac:dyDescent="0.25">
      <c r="A98" s="83">
        <v>37</v>
      </c>
      <c r="B98" s="84"/>
      <c r="C98" s="85"/>
      <c r="D98" s="82" t="s">
        <v>35</v>
      </c>
      <c r="E98" s="46">
        <v>0</v>
      </c>
      <c r="F98" s="46">
        <v>0</v>
      </c>
    </row>
    <row r="99" spans="1:6" ht="25.5" x14ac:dyDescent="0.25">
      <c r="A99" s="28">
        <v>372</v>
      </c>
      <c r="B99" s="29"/>
      <c r="C99" s="30"/>
      <c r="D99" s="27" t="s">
        <v>36</v>
      </c>
      <c r="E99" s="39">
        <v>0</v>
      </c>
      <c r="F99" s="39">
        <v>0</v>
      </c>
    </row>
    <row r="100" spans="1:6" ht="38.25" x14ac:dyDescent="0.25">
      <c r="A100" s="83">
        <v>4</v>
      </c>
      <c r="B100" s="84"/>
      <c r="C100" s="85"/>
      <c r="D100" s="82" t="s">
        <v>26</v>
      </c>
      <c r="E100" s="46">
        <v>0</v>
      </c>
      <c r="F100" s="46">
        <v>0</v>
      </c>
    </row>
    <row r="101" spans="1:6" ht="38.25" x14ac:dyDescent="0.25">
      <c r="A101" s="83">
        <v>42</v>
      </c>
      <c r="B101" s="84"/>
      <c r="C101" s="85"/>
      <c r="D101" s="82" t="s">
        <v>26</v>
      </c>
      <c r="E101" s="46">
        <v>0</v>
      </c>
      <c r="F101" s="46">
        <v>0</v>
      </c>
    </row>
    <row r="102" spans="1:6" x14ac:dyDescent="0.25">
      <c r="A102" s="28">
        <v>422</v>
      </c>
      <c r="B102" s="29"/>
      <c r="C102" s="30"/>
      <c r="D102" s="27" t="s">
        <v>37</v>
      </c>
      <c r="E102" s="39">
        <v>0</v>
      </c>
      <c r="F102" s="39">
        <v>0</v>
      </c>
    </row>
    <row r="103" spans="1:6" ht="25.5" x14ac:dyDescent="0.25">
      <c r="A103" s="28">
        <v>424</v>
      </c>
      <c r="B103" s="29"/>
      <c r="C103" s="30"/>
      <c r="D103" s="27" t="s">
        <v>38</v>
      </c>
      <c r="E103" s="39">
        <v>0</v>
      </c>
      <c r="F103" s="39">
        <v>0</v>
      </c>
    </row>
    <row r="104" spans="1:6" x14ac:dyDescent="0.25">
      <c r="A104" s="83"/>
      <c r="B104" s="84"/>
      <c r="C104" s="85"/>
      <c r="D104" s="82" t="s">
        <v>85</v>
      </c>
      <c r="E104" s="46">
        <v>0</v>
      </c>
      <c r="F104" s="46">
        <v>448</v>
      </c>
    </row>
    <row r="105" spans="1:6" x14ac:dyDescent="0.25">
      <c r="A105" s="28"/>
      <c r="B105" s="29"/>
      <c r="C105" s="30"/>
      <c r="D105" s="27"/>
      <c r="E105" s="8"/>
      <c r="F105" s="8"/>
    </row>
    <row r="106" spans="1:6" x14ac:dyDescent="0.25">
      <c r="A106" s="133" t="s">
        <v>19</v>
      </c>
      <c r="B106" s="134"/>
      <c r="C106" s="135"/>
      <c r="D106" s="11" t="s">
        <v>20</v>
      </c>
      <c r="E106" s="43" t="s">
        <v>132</v>
      </c>
      <c r="F106" s="81" t="s">
        <v>166</v>
      </c>
    </row>
    <row r="107" spans="1:6" x14ac:dyDescent="0.25">
      <c r="A107" s="136" t="s">
        <v>140</v>
      </c>
      <c r="B107" s="137"/>
      <c r="C107" s="138"/>
      <c r="D107" s="44" t="s">
        <v>139</v>
      </c>
      <c r="E107" s="8"/>
      <c r="F107" s="8"/>
    </row>
    <row r="108" spans="1:6" x14ac:dyDescent="0.25">
      <c r="A108" s="136" t="s">
        <v>134</v>
      </c>
      <c r="B108" s="137"/>
      <c r="C108" s="138"/>
      <c r="D108" s="35" t="s">
        <v>113</v>
      </c>
      <c r="E108" s="8"/>
      <c r="F108" s="8"/>
    </row>
    <row r="109" spans="1:6" x14ac:dyDescent="0.25">
      <c r="A109" s="142" t="s">
        <v>144</v>
      </c>
      <c r="B109" s="143"/>
      <c r="C109" s="144"/>
      <c r="D109" s="38" t="s">
        <v>114</v>
      </c>
      <c r="E109" s="8"/>
      <c r="F109" s="8"/>
    </row>
    <row r="110" spans="1:6" x14ac:dyDescent="0.25">
      <c r="A110" s="136">
        <v>3</v>
      </c>
      <c r="B110" s="137"/>
      <c r="C110" s="138"/>
      <c r="D110" s="55" t="s">
        <v>15</v>
      </c>
      <c r="E110" s="46">
        <v>15130.4</v>
      </c>
      <c r="F110" s="46">
        <v>7598.8</v>
      </c>
    </row>
    <row r="111" spans="1:6" x14ac:dyDescent="0.25">
      <c r="A111" s="130">
        <v>31</v>
      </c>
      <c r="B111" s="131"/>
      <c r="C111" s="132"/>
      <c r="D111" s="55" t="s">
        <v>16</v>
      </c>
      <c r="E111" s="46"/>
      <c r="F111" s="46"/>
    </row>
    <row r="112" spans="1:6" x14ac:dyDescent="0.25">
      <c r="A112" s="28">
        <v>311</v>
      </c>
      <c r="B112" s="29"/>
      <c r="C112" s="30"/>
      <c r="D112" s="27" t="s">
        <v>27</v>
      </c>
      <c r="E112" s="39"/>
      <c r="F112" s="39"/>
    </row>
    <row r="113" spans="1:6" x14ac:dyDescent="0.25">
      <c r="A113" s="28">
        <v>312</v>
      </c>
      <c r="B113" s="29"/>
      <c r="C113" s="30"/>
      <c r="D113" s="27" t="s">
        <v>42</v>
      </c>
      <c r="E113" s="39"/>
      <c r="F113" s="39"/>
    </row>
    <row r="114" spans="1:6" x14ac:dyDescent="0.25">
      <c r="A114" s="28">
        <v>3121</v>
      </c>
      <c r="B114" s="29"/>
      <c r="C114" s="30"/>
      <c r="D114" s="27" t="s">
        <v>43</v>
      </c>
      <c r="E114" s="39"/>
      <c r="F114" s="39"/>
    </row>
    <row r="115" spans="1:6" x14ac:dyDescent="0.25">
      <c r="A115" s="28">
        <v>313</v>
      </c>
      <c r="B115" s="29"/>
      <c r="C115" s="30"/>
      <c r="D115" s="27" t="s">
        <v>28</v>
      </c>
      <c r="E115" s="39"/>
      <c r="F115" s="39"/>
    </row>
    <row r="116" spans="1:6" x14ac:dyDescent="0.25">
      <c r="A116" s="130">
        <v>32</v>
      </c>
      <c r="B116" s="131"/>
      <c r="C116" s="132"/>
      <c r="D116" s="55" t="s">
        <v>21</v>
      </c>
      <c r="E116" s="46">
        <v>15130.4</v>
      </c>
      <c r="F116" s="46">
        <v>7598.8</v>
      </c>
    </row>
    <row r="117" spans="1:6" x14ac:dyDescent="0.25">
      <c r="A117" s="28">
        <v>321</v>
      </c>
      <c r="B117" s="29"/>
      <c r="C117" s="30"/>
      <c r="D117" s="27" t="s">
        <v>29</v>
      </c>
      <c r="E117" s="39"/>
      <c r="F117" s="39"/>
    </row>
    <row r="118" spans="1:6" ht="15" customHeight="1" x14ac:dyDescent="0.25">
      <c r="A118" s="28">
        <v>322</v>
      </c>
      <c r="B118" s="29"/>
      <c r="C118" s="30"/>
      <c r="D118" s="27" t="s">
        <v>30</v>
      </c>
      <c r="E118" s="39">
        <v>15130.4</v>
      </c>
      <c r="F118" s="39">
        <v>7598.8</v>
      </c>
    </row>
    <row r="119" spans="1:6" ht="25.5" customHeight="1" x14ac:dyDescent="0.25">
      <c r="A119" s="28">
        <v>3221</v>
      </c>
      <c r="B119" s="29"/>
      <c r="C119" s="30"/>
      <c r="D119" s="27" t="s">
        <v>50</v>
      </c>
      <c r="E119" s="39"/>
      <c r="F119" s="39"/>
    </row>
    <row r="120" spans="1:6" ht="24" customHeight="1" x14ac:dyDescent="0.25">
      <c r="A120" s="28">
        <v>3222</v>
      </c>
      <c r="B120" s="29"/>
      <c r="C120" s="30"/>
      <c r="D120" s="27" t="s">
        <v>51</v>
      </c>
      <c r="E120" s="39">
        <v>15130.4</v>
      </c>
      <c r="F120" s="39">
        <v>7598.8</v>
      </c>
    </row>
    <row r="121" spans="1:6" x14ac:dyDescent="0.25">
      <c r="A121" s="28">
        <v>3223</v>
      </c>
      <c r="B121" s="29"/>
      <c r="C121" s="30"/>
      <c r="D121" s="27" t="s">
        <v>52</v>
      </c>
      <c r="E121" s="39"/>
      <c r="F121" s="39"/>
    </row>
    <row r="122" spans="1:6" x14ac:dyDescent="0.25">
      <c r="A122" s="69"/>
      <c r="B122" s="70"/>
      <c r="C122" s="71"/>
      <c r="D122" s="57" t="s">
        <v>85</v>
      </c>
      <c r="E122" s="46">
        <v>15130.4</v>
      </c>
      <c r="F122" s="46">
        <v>7598.8</v>
      </c>
    </row>
    <row r="123" spans="1:6" ht="24" customHeight="1" x14ac:dyDescent="0.25">
      <c r="A123" s="28"/>
      <c r="B123" s="29"/>
      <c r="C123" s="30"/>
      <c r="D123" s="27"/>
      <c r="E123" s="8"/>
      <c r="F123" s="8"/>
    </row>
    <row r="124" spans="1:6" x14ac:dyDescent="0.25">
      <c r="A124" s="133" t="s">
        <v>19</v>
      </c>
      <c r="B124" s="152"/>
      <c r="C124" s="153"/>
      <c r="D124" s="11" t="s">
        <v>20</v>
      </c>
      <c r="E124" s="43" t="s">
        <v>132</v>
      </c>
      <c r="F124" s="81" t="s">
        <v>166</v>
      </c>
    </row>
    <row r="125" spans="1:6" x14ac:dyDescent="0.25">
      <c r="A125" s="136" t="s">
        <v>140</v>
      </c>
      <c r="B125" s="137"/>
      <c r="C125" s="138"/>
      <c r="D125" s="44" t="s">
        <v>139</v>
      </c>
      <c r="E125" s="8"/>
      <c r="F125" s="8"/>
    </row>
    <row r="126" spans="1:6" x14ac:dyDescent="0.25">
      <c r="A126" s="136" t="s">
        <v>135</v>
      </c>
      <c r="B126" s="137"/>
      <c r="C126" s="138"/>
      <c r="D126" s="26" t="s">
        <v>127</v>
      </c>
      <c r="E126" s="8"/>
      <c r="F126" s="8"/>
    </row>
    <row r="127" spans="1:6" x14ac:dyDescent="0.25">
      <c r="A127" s="142" t="s">
        <v>145</v>
      </c>
      <c r="B127" s="143"/>
      <c r="C127" s="144"/>
      <c r="D127" s="38" t="s">
        <v>128</v>
      </c>
      <c r="E127" s="8"/>
      <c r="F127" s="8"/>
    </row>
    <row r="128" spans="1:6" x14ac:dyDescent="0.25">
      <c r="A128" s="136">
        <v>3</v>
      </c>
      <c r="B128" s="137"/>
      <c r="C128" s="138"/>
      <c r="D128" s="55" t="s">
        <v>15</v>
      </c>
      <c r="E128" s="45">
        <f>SUM(E129+E139+E165)</f>
        <v>1127831.97</v>
      </c>
      <c r="F128" s="45">
        <f>SUM(F129+F139+F165)</f>
        <v>1318893.32</v>
      </c>
    </row>
    <row r="129" spans="1:6" x14ac:dyDescent="0.25">
      <c r="A129" s="130">
        <v>31</v>
      </c>
      <c r="B129" s="131"/>
      <c r="C129" s="132"/>
      <c r="D129" s="55" t="s">
        <v>16</v>
      </c>
      <c r="E129" s="45">
        <f>SUM(E130+E134+E136)</f>
        <v>1063640.5899999999</v>
      </c>
      <c r="F129" s="45">
        <f>SUM(F130+F134+F136)</f>
        <v>1191000</v>
      </c>
    </row>
    <row r="130" spans="1:6" x14ac:dyDescent="0.25">
      <c r="A130" s="28">
        <v>311</v>
      </c>
      <c r="B130" s="29"/>
      <c r="C130" s="30"/>
      <c r="D130" s="27" t="s">
        <v>27</v>
      </c>
      <c r="E130" s="72">
        <f>SUM(E131:E133)</f>
        <v>889906.42999999993</v>
      </c>
      <c r="F130" s="72">
        <f>SUM(F131:F133)</f>
        <v>985000</v>
      </c>
    </row>
    <row r="131" spans="1:6" x14ac:dyDescent="0.25">
      <c r="A131" s="28">
        <v>3111</v>
      </c>
      <c r="B131" s="29"/>
      <c r="C131" s="30"/>
      <c r="D131" s="27" t="s">
        <v>39</v>
      </c>
      <c r="E131" s="72">
        <v>873316.08</v>
      </c>
      <c r="F131" s="72">
        <v>943000</v>
      </c>
    </row>
    <row r="132" spans="1:6" x14ac:dyDescent="0.25">
      <c r="A132" s="28">
        <v>3113</v>
      </c>
      <c r="B132" s="29"/>
      <c r="C132" s="30"/>
      <c r="D132" s="27" t="s">
        <v>40</v>
      </c>
      <c r="E132" s="72">
        <v>6636.14</v>
      </c>
      <c r="F132" s="72">
        <v>30000</v>
      </c>
    </row>
    <row r="133" spans="1:6" x14ac:dyDescent="0.25">
      <c r="A133" s="28">
        <v>3114</v>
      </c>
      <c r="B133" s="29"/>
      <c r="C133" s="30"/>
      <c r="D133" s="27" t="s">
        <v>41</v>
      </c>
      <c r="E133" s="72">
        <v>9954.2099999999991</v>
      </c>
      <c r="F133" s="72">
        <v>12000</v>
      </c>
    </row>
    <row r="134" spans="1:6" x14ac:dyDescent="0.25">
      <c r="A134" s="28">
        <v>312</v>
      </c>
      <c r="B134" s="29"/>
      <c r="C134" s="30"/>
      <c r="D134" s="27" t="s">
        <v>42</v>
      </c>
      <c r="E134" s="72">
        <v>29729.91</v>
      </c>
      <c r="F134" s="72">
        <v>45000</v>
      </c>
    </row>
    <row r="135" spans="1:6" x14ac:dyDescent="0.25">
      <c r="A135" s="28">
        <v>3121</v>
      </c>
      <c r="B135" s="29"/>
      <c r="C135" s="30"/>
      <c r="D135" s="27" t="s">
        <v>43</v>
      </c>
      <c r="E135" s="72">
        <v>29729.91</v>
      </c>
      <c r="F135" s="72">
        <v>45000</v>
      </c>
    </row>
    <row r="136" spans="1:6" x14ac:dyDescent="0.25">
      <c r="A136" s="28">
        <v>313</v>
      </c>
      <c r="B136" s="29"/>
      <c r="C136" s="30"/>
      <c r="D136" s="27" t="s">
        <v>28</v>
      </c>
      <c r="E136" s="72">
        <v>144004.25</v>
      </c>
      <c r="F136" s="72">
        <v>161000</v>
      </c>
    </row>
    <row r="137" spans="1:6" x14ac:dyDescent="0.25">
      <c r="A137" s="28">
        <v>3131</v>
      </c>
      <c r="B137" s="29"/>
      <c r="C137" s="30"/>
      <c r="D137" s="27" t="s">
        <v>44</v>
      </c>
      <c r="E137" s="72">
        <v>0</v>
      </c>
      <c r="F137" s="72">
        <v>0</v>
      </c>
    </row>
    <row r="138" spans="1:6" ht="25.5" x14ac:dyDescent="0.25">
      <c r="A138" s="28">
        <v>3132</v>
      </c>
      <c r="B138" s="29"/>
      <c r="C138" s="30"/>
      <c r="D138" s="27" t="s">
        <v>45</v>
      </c>
      <c r="E138" s="72">
        <v>144004.25</v>
      </c>
      <c r="F138" s="72">
        <v>161000</v>
      </c>
    </row>
    <row r="139" spans="1:6" x14ac:dyDescent="0.25">
      <c r="A139" s="130">
        <v>32</v>
      </c>
      <c r="B139" s="131"/>
      <c r="C139" s="132"/>
      <c r="D139" s="55" t="s">
        <v>21</v>
      </c>
      <c r="E139" s="45">
        <f>SUM(E140+E145+E153+E157+E158)</f>
        <v>61802.37</v>
      </c>
      <c r="F139" s="45">
        <f>SUM(F140+F145+F153+F157+F158)</f>
        <v>124443.31999999999</v>
      </c>
    </row>
    <row r="140" spans="1:6" x14ac:dyDescent="0.25">
      <c r="A140" s="28">
        <v>321</v>
      </c>
      <c r="B140" s="29"/>
      <c r="C140" s="30"/>
      <c r="D140" s="27" t="s">
        <v>29</v>
      </c>
      <c r="E140" s="72">
        <f>SUM(E141:E144)</f>
        <v>39670.85</v>
      </c>
      <c r="F140" s="72">
        <f>SUM(F141:F144)</f>
        <v>47166.18</v>
      </c>
    </row>
    <row r="141" spans="1:6" x14ac:dyDescent="0.25">
      <c r="A141" s="28">
        <v>3211</v>
      </c>
      <c r="B141" s="29"/>
      <c r="C141" s="30"/>
      <c r="D141" s="27" t="s">
        <v>46</v>
      </c>
      <c r="E141" s="72">
        <v>796.34</v>
      </c>
      <c r="F141" s="72">
        <v>131.18</v>
      </c>
    </row>
    <row r="142" spans="1:6" ht="25.5" x14ac:dyDescent="0.25">
      <c r="A142" s="28">
        <v>3212</v>
      </c>
      <c r="B142" s="29"/>
      <c r="C142" s="30"/>
      <c r="D142" s="27" t="s">
        <v>111</v>
      </c>
      <c r="E142" s="72">
        <v>38874.51</v>
      </c>
      <c r="F142" s="72">
        <v>46990</v>
      </c>
    </row>
    <row r="143" spans="1:6" x14ac:dyDescent="0.25">
      <c r="A143" s="28">
        <v>3213</v>
      </c>
      <c r="B143" s="29"/>
      <c r="C143" s="30"/>
      <c r="D143" s="27" t="s">
        <v>48</v>
      </c>
      <c r="E143" s="72">
        <v>0</v>
      </c>
      <c r="F143" s="72">
        <v>45</v>
      </c>
    </row>
    <row r="144" spans="1:6" ht="25.5" x14ac:dyDescent="0.25">
      <c r="A144" s="28">
        <v>3214</v>
      </c>
      <c r="B144" s="29"/>
      <c r="C144" s="30"/>
      <c r="D144" s="27" t="s">
        <v>49</v>
      </c>
      <c r="E144" s="72">
        <v>0</v>
      </c>
      <c r="F144" s="72">
        <v>0</v>
      </c>
    </row>
    <row r="145" spans="1:6" x14ac:dyDescent="0.25">
      <c r="A145" s="28">
        <v>322</v>
      </c>
      <c r="B145" s="29"/>
      <c r="C145" s="30"/>
      <c r="D145" s="27" t="s">
        <v>30</v>
      </c>
      <c r="E145" s="72">
        <f>SUM(E146:E152)</f>
        <v>11513.7</v>
      </c>
      <c r="F145" s="72">
        <f>SUM(F146:F152)</f>
        <v>64000</v>
      </c>
    </row>
    <row r="146" spans="1:6" ht="25.5" x14ac:dyDescent="0.25">
      <c r="A146" s="28">
        <v>3221</v>
      </c>
      <c r="B146" s="29"/>
      <c r="C146" s="30"/>
      <c r="D146" s="27" t="s">
        <v>50</v>
      </c>
      <c r="E146" s="72">
        <v>1990.84</v>
      </c>
      <c r="F146" s="72">
        <v>5000</v>
      </c>
    </row>
    <row r="147" spans="1:6" x14ac:dyDescent="0.25">
      <c r="A147" s="28">
        <v>3222</v>
      </c>
      <c r="B147" s="29"/>
      <c r="C147" s="30"/>
      <c r="D147" s="27" t="s">
        <v>51</v>
      </c>
      <c r="E147" s="72">
        <v>9522.86</v>
      </c>
      <c r="F147" s="72">
        <v>59000</v>
      </c>
    </row>
    <row r="148" spans="1:6" x14ac:dyDescent="0.25">
      <c r="A148" s="28">
        <v>3223</v>
      </c>
      <c r="B148" s="29"/>
      <c r="C148" s="30"/>
      <c r="D148" s="27" t="s">
        <v>52</v>
      </c>
      <c r="E148" s="72">
        <v>0</v>
      </c>
      <c r="F148" s="72">
        <v>0</v>
      </c>
    </row>
    <row r="149" spans="1:6" ht="25.5" x14ac:dyDescent="0.25">
      <c r="A149" s="28">
        <v>3224</v>
      </c>
      <c r="B149" s="29"/>
      <c r="C149" s="30"/>
      <c r="D149" s="27" t="s">
        <v>53</v>
      </c>
      <c r="E149" s="72">
        <v>0</v>
      </c>
      <c r="F149" s="72">
        <v>0</v>
      </c>
    </row>
    <row r="150" spans="1:6" x14ac:dyDescent="0.25">
      <c r="A150" s="28">
        <v>3225</v>
      </c>
      <c r="B150" s="29"/>
      <c r="C150" s="30"/>
      <c r="D150" s="27" t="s">
        <v>54</v>
      </c>
      <c r="E150" s="72">
        <v>0</v>
      </c>
      <c r="F150" s="72">
        <v>0</v>
      </c>
    </row>
    <row r="151" spans="1:6" ht="25.5" x14ac:dyDescent="0.25">
      <c r="A151" s="28">
        <v>3226</v>
      </c>
      <c r="B151" s="29"/>
      <c r="C151" s="30"/>
      <c r="D151" s="27" t="s">
        <v>55</v>
      </c>
      <c r="E151" s="72">
        <v>0</v>
      </c>
      <c r="F151" s="72">
        <v>0</v>
      </c>
    </row>
    <row r="152" spans="1:6" ht="25.5" x14ac:dyDescent="0.25">
      <c r="A152" s="28">
        <v>3227</v>
      </c>
      <c r="B152" s="29"/>
      <c r="C152" s="30"/>
      <c r="D152" s="27" t="s">
        <v>56</v>
      </c>
      <c r="E152" s="72">
        <v>0</v>
      </c>
      <c r="F152" s="72">
        <v>0</v>
      </c>
    </row>
    <row r="153" spans="1:6" x14ac:dyDescent="0.25">
      <c r="A153" s="28">
        <v>323</v>
      </c>
      <c r="B153" s="29"/>
      <c r="C153" s="30"/>
      <c r="D153" s="27" t="s">
        <v>31</v>
      </c>
      <c r="E153" s="72">
        <f>SUM(E154:E156)</f>
        <v>10617.82</v>
      </c>
      <c r="F153" s="72">
        <f>SUM(F154:F156)</f>
        <v>8601.2199999999993</v>
      </c>
    </row>
    <row r="154" spans="1:6" x14ac:dyDescent="0.25">
      <c r="A154" s="28">
        <v>3231</v>
      </c>
      <c r="B154" s="29"/>
      <c r="C154" s="30"/>
      <c r="D154" s="27" t="s">
        <v>57</v>
      </c>
      <c r="E154" s="72">
        <v>10617.82</v>
      </c>
      <c r="F154" s="72">
        <v>8601.2199999999993</v>
      </c>
    </row>
    <row r="155" spans="1:6" ht="25.5" x14ac:dyDescent="0.25">
      <c r="A155" s="28">
        <v>3232</v>
      </c>
      <c r="B155" s="29"/>
      <c r="C155" s="30"/>
      <c r="D155" s="27" t="s">
        <v>58</v>
      </c>
      <c r="E155" s="72">
        <v>0</v>
      </c>
      <c r="F155" s="72">
        <v>0</v>
      </c>
    </row>
    <row r="156" spans="1:6" x14ac:dyDescent="0.25">
      <c r="A156" s="28">
        <v>3239</v>
      </c>
      <c r="B156" s="29"/>
      <c r="C156" s="30"/>
      <c r="D156" s="27" t="s">
        <v>65</v>
      </c>
      <c r="E156" s="72">
        <v>0</v>
      </c>
      <c r="F156" s="72">
        <v>0</v>
      </c>
    </row>
    <row r="157" spans="1:6" ht="25.5" x14ac:dyDescent="0.25">
      <c r="A157" s="28">
        <v>324</v>
      </c>
      <c r="B157" s="29"/>
      <c r="C157" s="30"/>
      <c r="D157" s="27" t="s">
        <v>66</v>
      </c>
      <c r="E157" s="72">
        <v>0</v>
      </c>
      <c r="F157" s="72">
        <v>0</v>
      </c>
    </row>
    <row r="158" spans="1:6" ht="25.5" x14ac:dyDescent="0.25">
      <c r="A158" s="28">
        <v>329</v>
      </c>
      <c r="B158" s="29"/>
      <c r="C158" s="30"/>
      <c r="D158" s="27" t="s">
        <v>67</v>
      </c>
      <c r="E158" s="72">
        <v>0</v>
      </c>
      <c r="F158" s="72">
        <f>SUM(F159:F160)</f>
        <v>4675.92</v>
      </c>
    </row>
    <row r="159" spans="1:6" x14ac:dyDescent="0.25">
      <c r="A159" s="28">
        <v>3295</v>
      </c>
      <c r="B159" s="29"/>
      <c r="C159" s="30"/>
      <c r="D159" s="27" t="s">
        <v>72</v>
      </c>
      <c r="E159" s="72"/>
      <c r="F159" s="72">
        <v>3080</v>
      </c>
    </row>
    <row r="160" spans="1:6" ht="25.5" x14ac:dyDescent="0.25">
      <c r="A160" s="28">
        <v>3299</v>
      </c>
      <c r="B160" s="29"/>
      <c r="C160" s="30"/>
      <c r="D160" s="27" t="s">
        <v>67</v>
      </c>
      <c r="E160" s="72"/>
      <c r="F160" s="72">
        <v>1595.92</v>
      </c>
    </row>
    <row r="161" spans="1:6" x14ac:dyDescent="0.25">
      <c r="A161" s="69">
        <v>34</v>
      </c>
      <c r="B161" s="70"/>
      <c r="C161" s="71"/>
      <c r="D161" s="55" t="s">
        <v>33</v>
      </c>
      <c r="E161" s="45">
        <v>0</v>
      </c>
      <c r="F161" s="45">
        <v>0</v>
      </c>
    </row>
    <row r="162" spans="1:6" x14ac:dyDescent="0.25">
      <c r="A162" s="28">
        <v>343</v>
      </c>
      <c r="B162" s="29"/>
      <c r="C162" s="30"/>
      <c r="D162" s="27" t="s">
        <v>34</v>
      </c>
      <c r="E162" s="72">
        <v>0</v>
      </c>
      <c r="F162" s="72">
        <v>0</v>
      </c>
    </row>
    <row r="163" spans="1:6" ht="25.5" x14ac:dyDescent="0.25">
      <c r="A163" s="28">
        <v>3431</v>
      </c>
      <c r="B163" s="29"/>
      <c r="C163" s="30"/>
      <c r="D163" s="27" t="s">
        <v>74</v>
      </c>
      <c r="E163" s="72">
        <v>0</v>
      </c>
      <c r="F163" s="72">
        <v>0</v>
      </c>
    </row>
    <row r="164" spans="1:6" x14ac:dyDescent="0.25">
      <c r="A164" s="28">
        <v>3433</v>
      </c>
      <c r="B164" s="29"/>
      <c r="C164" s="30"/>
      <c r="D164" s="27" t="s">
        <v>75</v>
      </c>
      <c r="E164" s="72">
        <v>0</v>
      </c>
      <c r="F164" s="72">
        <v>0</v>
      </c>
    </row>
    <row r="165" spans="1:6" ht="38.25" x14ac:dyDescent="0.25">
      <c r="A165" s="69">
        <v>37</v>
      </c>
      <c r="B165" s="70"/>
      <c r="C165" s="71"/>
      <c r="D165" s="55" t="s">
        <v>35</v>
      </c>
      <c r="E165" s="45">
        <f>SUM(E166)</f>
        <v>2389.0099999999998</v>
      </c>
      <c r="F165" s="45">
        <f>SUM(F166)</f>
        <v>3450</v>
      </c>
    </row>
    <row r="166" spans="1:6" ht="25.5" x14ac:dyDescent="0.25">
      <c r="A166" s="28">
        <v>372</v>
      </c>
      <c r="B166" s="29"/>
      <c r="C166" s="30"/>
      <c r="D166" s="27" t="s">
        <v>36</v>
      </c>
      <c r="E166" s="72">
        <f>SUM(E167:E168)</f>
        <v>2389.0099999999998</v>
      </c>
      <c r="F166" s="72">
        <f>SUM(F167:F168)</f>
        <v>3450</v>
      </c>
    </row>
    <row r="167" spans="1:6" ht="25.5" x14ac:dyDescent="0.25">
      <c r="A167" s="28">
        <v>3721</v>
      </c>
      <c r="B167" s="29"/>
      <c r="C167" s="30"/>
      <c r="D167" s="27" t="s">
        <v>76</v>
      </c>
      <c r="E167" s="72">
        <v>398.17</v>
      </c>
      <c r="F167" s="72">
        <v>450</v>
      </c>
    </row>
    <row r="168" spans="1:6" ht="25.5" x14ac:dyDescent="0.25">
      <c r="A168" s="28">
        <v>3722</v>
      </c>
      <c r="B168" s="29"/>
      <c r="C168" s="30"/>
      <c r="D168" s="27" t="s">
        <v>77</v>
      </c>
      <c r="E168" s="72">
        <v>1990.84</v>
      </c>
      <c r="F168" s="72">
        <v>3000</v>
      </c>
    </row>
    <row r="169" spans="1:6" ht="38.25" x14ac:dyDescent="0.25">
      <c r="A169" s="69">
        <v>4</v>
      </c>
      <c r="B169" s="70"/>
      <c r="C169" s="71"/>
      <c r="D169" s="55" t="s">
        <v>26</v>
      </c>
      <c r="E169" s="45">
        <v>19908.419999999998</v>
      </c>
      <c r="F169" s="45">
        <v>26000</v>
      </c>
    </row>
    <row r="170" spans="1:6" ht="38.25" x14ac:dyDescent="0.25">
      <c r="A170" s="69">
        <v>42</v>
      </c>
      <c r="B170" s="70"/>
      <c r="C170" s="71"/>
      <c r="D170" s="55" t="s">
        <v>26</v>
      </c>
      <c r="E170" s="45">
        <f>SUM(E172+E178)</f>
        <v>19908.419999999998</v>
      </c>
      <c r="F170" s="45">
        <f>SUM(F172+F178)</f>
        <v>26000</v>
      </c>
    </row>
    <row r="171" spans="1:6" x14ac:dyDescent="0.25">
      <c r="A171" s="28">
        <v>422</v>
      </c>
      <c r="B171" s="29"/>
      <c r="C171" s="30"/>
      <c r="D171" s="27" t="s">
        <v>37</v>
      </c>
      <c r="E171" s="72">
        <v>0</v>
      </c>
      <c r="F171" s="72">
        <v>0</v>
      </c>
    </row>
    <row r="172" spans="1:6" x14ac:dyDescent="0.25">
      <c r="A172" s="28">
        <v>4221</v>
      </c>
      <c r="B172" s="29"/>
      <c r="C172" s="30"/>
      <c r="D172" s="27" t="s">
        <v>78</v>
      </c>
      <c r="E172" s="72">
        <v>0</v>
      </c>
      <c r="F172" s="72">
        <v>0</v>
      </c>
    </row>
    <row r="173" spans="1:6" x14ac:dyDescent="0.25">
      <c r="A173" s="28">
        <v>4222</v>
      </c>
      <c r="B173" s="29"/>
      <c r="C173" s="30"/>
      <c r="D173" s="27" t="s">
        <v>79</v>
      </c>
      <c r="E173" s="72">
        <v>0</v>
      </c>
      <c r="F173" s="72">
        <v>0</v>
      </c>
    </row>
    <row r="174" spans="1:6" x14ac:dyDescent="0.25">
      <c r="A174" s="28">
        <v>4223</v>
      </c>
      <c r="B174" s="29"/>
      <c r="C174" s="30"/>
      <c r="D174" s="27" t="s">
        <v>80</v>
      </c>
      <c r="E174" s="72">
        <v>0</v>
      </c>
      <c r="F174" s="72">
        <v>0</v>
      </c>
    </row>
    <row r="175" spans="1:6" x14ac:dyDescent="0.25">
      <c r="A175" s="28">
        <v>4225</v>
      </c>
      <c r="B175" s="29"/>
      <c r="C175" s="30"/>
      <c r="D175" s="27" t="s">
        <v>81</v>
      </c>
      <c r="E175" s="72">
        <v>0</v>
      </c>
      <c r="F175" s="72">
        <v>0</v>
      </c>
    </row>
    <row r="176" spans="1:6" x14ac:dyDescent="0.25">
      <c r="A176" s="28">
        <v>4226</v>
      </c>
      <c r="B176" s="29"/>
      <c r="C176" s="30"/>
      <c r="D176" s="27" t="s">
        <v>82</v>
      </c>
      <c r="E176" s="72">
        <v>0</v>
      </c>
      <c r="F176" s="72">
        <v>0</v>
      </c>
    </row>
    <row r="177" spans="1:6" ht="21" customHeight="1" x14ac:dyDescent="0.25">
      <c r="A177" s="28">
        <v>4227</v>
      </c>
      <c r="B177" s="29"/>
      <c r="C177" s="30"/>
      <c r="D177" s="27" t="s">
        <v>83</v>
      </c>
      <c r="E177" s="72">
        <v>0</v>
      </c>
      <c r="F177" s="72">
        <v>0</v>
      </c>
    </row>
    <row r="178" spans="1:6" ht="25.5" customHeight="1" x14ac:dyDescent="0.25">
      <c r="A178" s="28">
        <v>424</v>
      </c>
      <c r="B178" s="29"/>
      <c r="C178" s="30"/>
      <c r="D178" s="27" t="s">
        <v>38</v>
      </c>
      <c r="E178" s="72">
        <v>19908.419999999998</v>
      </c>
      <c r="F178" s="72">
        <v>26000</v>
      </c>
    </row>
    <row r="179" spans="1:6" ht="15" customHeight="1" x14ac:dyDescent="0.25">
      <c r="A179" s="28">
        <v>4241</v>
      </c>
      <c r="B179" s="29"/>
      <c r="C179" s="30"/>
      <c r="D179" s="27" t="s">
        <v>84</v>
      </c>
      <c r="E179" s="45">
        <v>19908.419999999998</v>
      </c>
      <c r="F179" s="45">
        <v>26000</v>
      </c>
    </row>
    <row r="180" spans="1:6" x14ac:dyDescent="0.25">
      <c r="A180" s="28"/>
      <c r="B180" s="29"/>
      <c r="C180" s="30"/>
      <c r="D180" s="57"/>
      <c r="E180" s="45">
        <v>0</v>
      </c>
      <c r="F180" s="45">
        <v>0</v>
      </c>
    </row>
    <row r="181" spans="1:6" x14ac:dyDescent="0.25">
      <c r="A181" s="28"/>
      <c r="B181" s="29"/>
      <c r="C181" s="30"/>
      <c r="D181" s="57" t="s">
        <v>85</v>
      </c>
      <c r="E181" s="45">
        <f>SUM(E128+E169)</f>
        <v>1147740.3899999999</v>
      </c>
      <c r="F181" s="45">
        <f>SUM(F128+F169)</f>
        <v>1344893.32</v>
      </c>
    </row>
    <row r="182" spans="1:6" ht="30.75" customHeight="1" x14ac:dyDescent="0.25">
      <c r="A182" s="19"/>
      <c r="B182" s="20"/>
      <c r="C182" s="21"/>
      <c r="D182" s="18"/>
      <c r="E182" s="8"/>
      <c r="F182" s="8"/>
    </row>
    <row r="183" spans="1:6" x14ac:dyDescent="0.25">
      <c r="A183" s="133" t="s">
        <v>19</v>
      </c>
      <c r="B183" s="134"/>
      <c r="C183" s="135"/>
      <c r="D183" s="11" t="s">
        <v>20</v>
      </c>
      <c r="E183" s="43" t="s">
        <v>132</v>
      </c>
      <c r="F183" s="81" t="s">
        <v>166</v>
      </c>
    </row>
    <row r="184" spans="1:6" x14ac:dyDescent="0.25">
      <c r="A184" s="136" t="s">
        <v>140</v>
      </c>
      <c r="B184" s="137"/>
      <c r="C184" s="138"/>
      <c r="D184" s="44" t="s">
        <v>139</v>
      </c>
      <c r="E184" s="8"/>
      <c r="F184" s="8"/>
    </row>
    <row r="185" spans="1:6" x14ac:dyDescent="0.25">
      <c r="A185" s="136" t="s">
        <v>138</v>
      </c>
      <c r="B185" s="137"/>
      <c r="C185" s="138"/>
      <c r="D185" s="35" t="s">
        <v>127</v>
      </c>
      <c r="E185" s="8"/>
      <c r="F185" s="8"/>
    </row>
    <row r="186" spans="1:6" x14ac:dyDescent="0.25">
      <c r="A186" s="142" t="s">
        <v>146</v>
      </c>
      <c r="B186" s="143"/>
      <c r="C186" s="144"/>
      <c r="D186" s="38" t="s">
        <v>121</v>
      </c>
      <c r="E186" s="8"/>
      <c r="F186" s="8"/>
    </row>
    <row r="187" spans="1:6" x14ac:dyDescent="0.25">
      <c r="A187" s="136">
        <v>3</v>
      </c>
      <c r="B187" s="137"/>
      <c r="C187" s="138"/>
      <c r="D187" s="55" t="s">
        <v>15</v>
      </c>
      <c r="E187" s="47">
        <f>SUM(E188+E198+E232)</f>
        <v>65432.34</v>
      </c>
      <c r="F187" s="47">
        <f>SUM(F188+F198+F232)</f>
        <v>77973</v>
      </c>
    </row>
    <row r="188" spans="1:6" x14ac:dyDescent="0.25">
      <c r="A188" s="130">
        <v>31</v>
      </c>
      <c r="B188" s="131"/>
      <c r="C188" s="132"/>
      <c r="D188" s="55" t="s">
        <v>16</v>
      </c>
      <c r="E188" s="47"/>
      <c r="F188" s="47">
        <v>0</v>
      </c>
    </row>
    <row r="189" spans="1:6" x14ac:dyDescent="0.25">
      <c r="A189" s="28">
        <v>311</v>
      </c>
      <c r="B189" s="29"/>
      <c r="C189" s="30"/>
      <c r="D189" s="27" t="s">
        <v>27</v>
      </c>
      <c r="E189" s="40"/>
      <c r="F189" s="40"/>
    </row>
    <row r="190" spans="1:6" x14ac:dyDescent="0.25">
      <c r="A190" s="28">
        <v>3111</v>
      </c>
      <c r="B190" s="29"/>
      <c r="C190" s="30"/>
      <c r="D190" s="27" t="s">
        <v>39</v>
      </c>
      <c r="E190" s="40"/>
      <c r="F190" s="40"/>
    </row>
    <row r="191" spans="1:6" x14ac:dyDescent="0.25">
      <c r="A191" s="28">
        <v>3113</v>
      </c>
      <c r="B191" s="29"/>
      <c r="C191" s="30"/>
      <c r="D191" s="27" t="s">
        <v>40</v>
      </c>
      <c r="E191" s="40"/>
      <c r="F191" s="40"/>
    </row>
    <row r="192" spans="1:6" x14ac:dyDescent="0.25">
      <c r="A192" s="28">
        <v>3114</v>
      </c>
      <c r="B192" s="29"/>
      <c r="C192" s="30"/>
      <c r="D192" s="27" t="s">
        <v>41</v>
      </c>
      <c r="E192" s="40"/>
      <c r="F192" s="40"/>
    </row>
    <row r="193" spans="1:6" x14ac:dyDescent="0.25">
      <c r="A193" s="28">
        <v>312</v>
      </c>
      <c r="B193" s="29"/>
      <c r="C193" s="30"/>
      <c r="D193" s="27" t="s">
        <v>42</v>
      </c>
      <c r="E193" s="40"/>
      <c r="F193" s="40"/>
    </row>
    <row r="194" spans="1:6" x14ac:dyDescent="0.25">
      <c r="A194" s="28">
        <v>3121</v>
      </c>
      <c r="B194" s="29"/>
      <c r="C194" s="30"/>
      <c r="D194" s="27" t="s">
        <v>43</v>
      </c>
      <c r="E194" s="40"/>
      <c r="F194" s="40">
        <v>0</v>
      </c>
    </row>
    <row r="195" spans="1:6" x14ac:dyDescent="0.25">
      <c r="A195" s="28">
        <v>313</v>
      </c>
      <c r="B195" s="29"/>
      <c r="C195" s="30"/>
      <c r="D195" s="27" t="s">
        <v>28</v>
      </c>
      <c r="E195" s="40"/>
      <c r="F195" s="40"/>
    </row>
    <row r="196" spans="1:6" x14ac:dyDescent="0.25">
      <c r="A196" s="28">
        <v>3131</v>
      </c>
      <c r="B196" s="29"/>
      <c r="C196" s="30"/>
      <c r="D196" s="27" t="s">
        <v>44</v>
      </c>
      <c r="E196" s="40"/>
      <c r="F196" s="40"/>
    </row>
    <row r="197" spans="1:6" ht="25.5" x14ac:dyDescent="0.25">
      <c r="A197" s="28">
        <v>3132</v>
      </c>
      <c r="B197" s="29"/>
      <c r="C197" s="30"/>
      <c r="D197" s="27" t="s">
        <v>45</v>
      </c>
      <c r="E197" s="40"/>
      <c r="F197" s="40"/>
    </row>
    <row r="198" spans="1:6" x14ac:dyDescent="0.25">
      <c r="A198" s="130">
        <v>32</v>
      </c>
      <c r="B198" s="131"/>
      <c r="C198" s="132"/>
      <c r="D198" s="55" t="s">
        <v>21</v>
      </c>
      <c r="E198" s="47">
        <f>SUM(E199+E204+E212+E222+E224)</f>
        <v>64835.09</v>
      </c>
      <c r="F198" s="47">
        <f>SUM(F199+F204+F212+F222+F224)</f>
        <v>76873</v>
      </c>
    </row>
    <row r="199" spans="1:6" x14ac:dyDescent="0.25">
      <c r="A199" s="28">
        <v>321</v>
      </c>
      <c r="B199" s="29"/>
      <c r="C199" s="30"/>
      <c r="D199" s="27" t="s">
        <v>29</v>
      </c>
      <c r="E199" s="40">
        <f>SUM(E200:E203)</f>
        <v>3450.79</v>
      </c>
      <c r="F199" s="40">
        <f>SUM(F200:F203)</f>
        <v>5380</v>
      </c>
    </row>
    <row r="200" spans="1:6" x14ac:dyDescent="0.25">
      <c r="A200" s="28">
        <v>3211</v>
      </c>
      <c r="B200" s="29"/>
      <c r="C200" s="30"/>
      <c r="D200" s="27" t="s">
        <v>46</v>
      </c>
      <c r="E200" s="40">
        <v>2654.45</v>
      </c>
      <c r="F200" s="40">
        <v>4100</v>
      </c>
    </row>
    <row r="201" spans="1:6" ht="25.5" x14ac:dyDescent="0.25">
      <c r="A201" s="28">
        <v>3212</v>
      </c>
      <c r="B201" s="29"/>
      <c r="C201" s="30"/>
      <c r="D201" s="27" t="s">
        <v>47</v>
      </c>
      <c r="E201" s="40">
        <v>0</v>
      </c>
      <c r="F201" s="40">
        <v>0</v>
      </c>
    </row>
    <row r="202" spans="1:6" x14ac:dyDescent="0.25">
      <c r="A202" s="28">
        <v>3213</v>
      </c>
      <c r="B202" s="29"/>
      <c r="C202" s="30"/>
      <c r="D202" s="27" t="s">
        <v>48</v>
      </c>
      <c r="E202" s="40">
        <v>398.17</v>
      </c>
      <c r="F202" s="40">
        <v>1000</v>
      </c>
    </row>
    <row r="203" spans="1:6" ht="25.5" x14ac:dyDescent="0.25">
      <c r="A203" s="28">
        <v>3214</v>
      </c>
      <c r="B203" s="29"/>
      <c r="C203" s="30"/>
      <c r="D203" s="27" t="s">
        <v>49</v>
      </c>
      <c r="E203" s="40">
        <v>398.17</v>
      </c>
      <c r="F203" s="40">
        <v>280</v>
      </c>
    </row>
    <row r="204" spans="1:6" x14ac:dyDescent="0.25">
      <c r="A204" s="28">
        <v>322</v>
      </c>
      <c r="B204" s="29"/>
      <c r="C204" s="30"/>
      <c r="D204" s="27" t="s">
        <v>30</v>
      </c>
      <c r="E204" s="40">
        <f>SUM(E205:E211)</f>
        <v>31322.579999999998</v>
      </c>
      <c r="F204" s="40">
        <f>SUM(F205:F211)</f>
        <v>31900</v>
      </c>
    </row>
    <row r="205" spans="1:6" ht="25.5" x14ac:dyDescent="0.25">
      <c r="A205" s="28">
        <v>3221</v>
      </c>
      <c r="B205" s="29"/>
      <c r="C205" s="30"/>
      <c r="D205" s="27" t="s">
        <v>50</v>
      </c>
      <c r="E205" s="40">
        <v>9290.6</v>
      </c>
      <c r="F205" s="40">
        <v>9000</v>
      </c>
    </row>
    <row r="206" spans="1:6" x14ac:dyDescent="0.25">
      <c r="A206" s="28">
        <v>3222</v>
      </c>
      <c r="B206" s="29"/>
      <c r="C206" s="30"/>
      <c r="D206" s="27" t="s">
        <v>51</v>
      </c>
      <c r="E206" s="40">
        <v>0</v>
      </c>
      <c r="F206" s="40">
        <v>0</v>
      </c>
    </row>
    <row r="207" spans="1:6" x14ac:dyDescent="0.25">
      <c r="A207" s="28">
        <v>3223</v>
      </c>
      <c r="B207" s="29"/>
      <c r="C207" s="30"/>
      <c r="D207" s="27" t="s">
        <v>52</v>
      </c>
      <c r="E207" s="40">
        <v>19908.419999999998</v>
      </c>
      <c r="F207" s="40">
        <v>21000</v>
      </c>
    </row>
    <row r="208" spans="1:6" ht="25.5" x14ac:dyDescent="0.25">
      <c r="A208" s="28">
        <v>3224</v>
      </c>
      <c r="B208" s="29"/>
      <c r="C208" s="30"/>
      <c r="D208" s="27" t="s">
        <v>53</v>
      </c>
      <c r="E208" s="40">
        <v>1327.23</v>
      </c>
      <c r="F208" s="40">
        <v>1900</v>
      </c>
    </row>
    <row r="209" spans="1:6" x14ac:dyDescent="0.25">
      <c r="A209" s="28">
        <v>3225</v>
      </c>
      <c r="B209" s="29"/>
      <c r="C209" s="30"/>
      <c r="D209" s="27" t="s">
        <v>54</v>
      </c>
      <c r="E209" s="40">
        <v>663.61</v>
      </c>
      <c r="F209" s="40">
        <v>0</v>
      </c>
    </row>
    <row r="210" spans="1:6" ht="25.5" x14ac:dyDescent="0.25">
      <c r="A210" s="28">
        <v>3226</v>
      </c>
      <c r="B210" s="29"/>
      <c r="C210" s="30"/>
      <c r="D210" s="27" t="s">
        <v>55</v>
      </c>
      <c r="E210" s="40">
        <v>0</v>
      </c>
      <c r="F210" s="40">
        <v>0</v>
      </c>
    </row>
    <row r="211" spans="1:6" ht="25.5" x14ac:dyDescent="0.25">
      <c r="A211" s="28">
        <v>3227</v>
      </c>
      <c r="B211" s="29"/>
      <c r="C211" s="30"/>
      <c r="D211" s="27" t="s">
        <v>56</v>
      </c>
      <c r="E211" s="40">
        <v>132.72</v>
      </c>
      <c r="F211" s="40">
        <v>0</v>
      </c>
    </row>
    <row r="212" spans="1:6" x14ac:dyDescent="0.25">
      <c r="A212" s="28">
        <v>323</v>
      </c>
      <c r="B212" s="29"/>
      <c r="C212" s="30"/>
      <c r="D212" s="27" t="s">
        <v>31</v>
      </c>
      <c r="E212" s="40">
        <f>SUM(E213:E221)</f>
        <v>28601.77</v>
      </c>
      <c r="F212" s="40">
        <f>SUM(F213:F221)</f>
        <v>34430</v>
      </c>
    </row>
    <row r="213" spans="1:6" x14ac:dyDescent="0.25">
      <c r="A213" s="28">
        <v>3231</v>
      </c>
      <c r="B213" s="29"/>
      <c r="C213" s="30"/>
      <c r="D213" s="27" t="s">
        <v>57</v>
      </c>
      <c r="E213" s="40">
        <v>3052.64</v>
      </c>
      <c r="F213" s="40">
        <v>3700</v>
      </c>
    </row>
    <row r="214" spans="1:6" ht="25.5" x14ac:dyDescent="0.25">
      <c r="A214" s="28">
        <v>3232</v>
      </c>
      <c r="B214" s="29"/>
      <c r="C214" s="30"/>
      <c r="D214" s="27" t="s">
        <v>58</v>
      </c>
      <c r="E214" s="40">
        <v>3052.62</v>
      </c>
      <c r="F214" s="40">
        <v>2100</v>
      </c>
    </row>
    <row r="215" spans="1:6" x14ac:dyDescent="0.25">
      <c r="A215" s="28">
        <v>3233</v>
      </c>
      <c r="B215" s="29"/>
      <c r="C215" s="30"/>
      <c r="D215" s="27" t="s">
        <v>59</v>
      </c>
      <c r="E215" s="40">
        <v>132.72</v>
      </c>
      <c r="F215" s="40">
        <v>120</v>
      </c>
    </row>
    <row r="216" spans="1:6" x14ac:dyDescent="0.25">
      <c r="A216" s="28">
        <v>3234</v>
      </c>
      <c r="B216" s="29"/>
      <c r="C216" s="30"/>
      <c r="D216" s="27" t="s">
        <v>60</v>
      </c>
      <c r="E216" s="40">
        <v>6636.14</v>
      </c>
      <c r="F216" s="40">
        <v>11400</v>
      </c>
    </row>
    <row r="217" spans="1:6" x14ac:dyDescent="0.25">
      <c r="A217" s="28">
        <v>3235</v>
      </c>
      <c r="B217" s="29"/>
      <c r="C217" s="30"/>
      <c r="D217" s="27" t="s">
        <v>61</v>
      </c>
      <c r="E217" s="40">
        <v>8096.09</v>
      </c>
      <c r="F217" s="40">
        <v>8160</v>
      </c>
    </row>
    <row r="218" spans="1:6" x14ac:dyDescent="0.25">
      <c r="A218" s="28">
        <v>3236</v>
      </c>
      <c r="B218" s="29"/>
      <c r="C218" s="30"/>
      <c r="D218" s="27" t="s">
        <v>62</v>
      </c>
      <c r="E218" s="40">
        <v>1990.84</v>
      </c>
      <c r="F218" s="40">
        <v>550</v>
      </c>
    </row>
    <row r="219" spans="1:6" x14ac:dyDescent="0.25">
      <c r="A219" s="28">
        <v>3237</v>
      </c>
      <c r="B219" s="29"/>
      <c r="C219" s="30"/>
      <c r="D219" s="27" t="s">
        <v>63</v>
      </c>
      <c r="E219" s="40">
        <v>0</v>
      </c>
      <c r="F219" s="40">
        <v>0</v>
      </c>
    </row>
    <row r="220" spans="1:6" x14ac:dyDescent="0.25">
      <c r="A220" s="28">
        <v>3238</v>
      </c>
      <c r="B220" s="29"/>
      <c r="C220" s="30"/>
      <c r="D220" s="27" t="s">
        <v>64</v>
      </c>
      <c r="E220" s="40">
        <v>1659.04</v>
      </c>
      <c r="F220" s="40">
        <v>2200</v>
      </c>
    </row>
    <row r="221" spans="1:6" x14ac:dyDescent="0.25">
      <c r="A221" s="28">
        <v>3239</v>
      </c>
      <c r="B221" s="29"/>
      <c r="C221" s="30"/>
      <c r="D221" s="27" t="s">
        <v>65</v>
      </c>
      <c r="E221" s="40">
        <v>3981.68</v>
      </c>
      <c r="F221" s="40">
        <v>6200</v>
      </c>
    </row>
    <row r="222" spans="1:6" ht="25.5" x14ac:dyDescent="0.25">
      <c r="A222" s="28">
        <v>324</v>
      </c>
      <c r="B222" s="29"/>
      <c r="C222" s="30"/>
      <c r="D222" s="27" t="s">
        <v>66</v>
      </c>
      <c r="E222" s="40">
        <f>SUM(E223)</f>
        <v>0</v>
      </c>
      <c r="F222" s="40">
        <f>SUM(F223)</f>
        <v>0</v>
      </c>
    </row>
    <row r="223" spans="1:6" ht="25.5" x14ac:dyDescent="0.25">
      <c r="A223" s="28">
        <v>3241</v>
      </c>
      <c r="B223" s="29"/>
      <c r="C223" s="30"/>
      <c r="D223" s="27" t="s">
        <v>88</v>
      </c>
      <c r="E223" s="40">
        <v>0</v>
      </c>
      <c r="F223" s="40">
        <v>0</v>
      </c>
    </row>
    <row r="224" spans="1:6" ht="25.5" x14ac:dyDescent="0.25">
      <c r="A224" s="28">
        <v>329</v>
      </c>
      <c r="B224" s="29"/>
      <c r="C224" s="30"/>
      <c r="D224" s="27" t="s">
        <v>67</v>
      </c>
      <c r="E224" s="40">
        <f>SUM(E225:E231)</f>
        <v>1459.95</v>
      </c>
      <c r="F224" s="40">
        <f>SUM(F225:F231)</f>
        <v>5163</v>
      </c>
    </row>
    <row r="225" spans="1:6" ht="38.25" x14ac:dyDescent="0.25">
      <c r="A225" s="28">
        <v>3291</v>
      </c>
      <c r="B225" s="29"/>
      <c r="C225" s="30"/>
      <c r="D225" s="27" t="s">
        <v>68</v>
      </c>
      <c r="E225" s="40">
        <v>0</v>
      </c>
      <c r="F225" s="40">
        <v>0</v>
      </c>
    </row>
    <row r="226" spans="1:6" x14ac:dyDescent="0.25">
      <c r="A226" s="28">
        <v>3292</v>
      </c>
      <c r="B226" s="29"/>
      <c r="C226" s="30"/>
      <c r="D226" s="27" t="s">
        <v>69</v>
      </c>
      <c r="E226" s="40">
        <v>0</v>
      </c>
      <c r="F226" s="40">
        <v>0</v>
      </c>
    </row>
    <row r="227" spans="1:6" x14ac:dyDescent="0.25">
      <c r="A227" s="28">
        <v>3293</v>
      </c>
      <c r="B227" s="29"/>
      <c r="C227" s="30"/>
      <c r="D227" s="27" t="s">
        <v>70</v>
      </c>
      <c r="E227" s="40">
        <v>0</v>
      </c>
      <c r="F227" s="40">
        <v>0</v>
      </c>
    </row>
    <row r="228" spans="1:6" x14ac:dyDescent="0.25">
      <c r="A228" s="28">
        <v>3294</v>
      </c>
      <c r="B228" s="29"/>
      <c r="C228" s="30"/>
      <c r="D228" s="27" t="s">
        <v>71</v>
      </c>
      <c r="E228" s="40">
        <v>132.72</v>
      </c>
      <c r="F228" s="40">
        <v>163</v>
      </c>
    </row>
    <row r="229" spans="1:6" x14ac:dyDescent="0.25">
      <c r="A229" s="28">
        <v>3295</v>
      </c>
      <c r="B229" s="29"/>
      <c r="C229" s="30"/>
      <c r="D229" s="27" t="s">
        <v>72</v>
      </c>
      <c r="E229" s="40">
        <v>0</v>
      </c>
      <c r="F229" s="40">
        <v>0</v>
      </c>
    </row>
    <row r="230" spans="1:6" x14ac:dyDescent="0.25">
      <c r="A230" s="28">
        <v>3296</v>
      </c>
      <c r="B230" s="29"/>
      <c r="C230" s="30"/>
      <c r="D230" s="27" t="s">
        <v>73</v>
      </c>
      <c r="E230" s="40">
        <v>0</v>
      </c>
      <c r="F230" s="40">
        <v>0</v>
      </c>
    </row>
    <row r="231" spans="1:6" ht="25.5" x14ac:dyDescent="0.25">
      <c r="A231" s="28">
        <v>3299</v>
      </c>
      <c r="B231" s="29"/>
      <c r="C231" s="30"/>
      <c r="D231" s="27" t="s">
        <v>32</v>
      </c>
      <c r="E231" s="40">
        <v>1327.23</v>
      </c>
      <c r="F231" s="40">
        <v>5000</v>
      </c>
    </row>
    <row r="232" spans="1:6" x14ac:dyDescent="0.25">
      <c r="A232" s="69">
        <v>34</v>
      </c>
      <c r="B232" s="70"/>
      <c r="C232" s="71"/>
      <c r="D232" s="55" t="s">
        <v>33</v>
      </c>
      <c r="E232" s="40">
        <f>SUM(E233)</f>
        <v>597.25</v>
      </c>
      <c r="F232" s="40">
        <f>SUM(F233)</f>
        <v>1100</v>
      </c>
    </row>
    <row r="233" spans="1:6" x14ac:dyDescent="0.25">
      <c r="A233" s="28">
        <v>343</v>
      </c>
      <c r="B233" s="29"/>
      <c r="C233" s="30"/>
      <c r="D233" s="27" t="s">
        <v>34</v>
      </c>
      <c r="E233" s="40">
        <f>SUM(E234:E235)</f>
        <v>597.25</v>
      </c>
      <c r="F233" s="40">
        <f>SUM(F234:F235)</f>
        <v>1100</v>
      </c>
    </row>
    <row r="234" spans="1:6" ht="25.5" x14ac:dyDescent="0.25">
      <c r="A234" s="28">
        <v>3431</v>
      </c>
      <c r="B234" s="29"/>
      <c r="C234" s="30"/>
      <c r="D234" s="27" t="s">
        <v>74</v>
      </c>
      <c r="E234" s="40">
        <v>597.25</v>
      </c>
      <c r="F234" s="40">
        <v>1100</v>
      </c>
    </row>
    <row r="235" spans="1:6" x14ac:dyDescent="0.25">
      <c r="A235" s="28">
        <v>3433</v>
      </c>
      <c r="B235" s="29"/>
      <c r="C235" s="30"/>
      <c r="D235" s="27" t="s">
        <v>75</v>
      </c>
      <c r="E235" s="40">
        <v>0</v>
      </c>
      <c r="F235" s="40">
        <v>0</v>
      </c>
    </row>
    <row r="236" spans="1:6" ht="38.25" x14ac:dyDescent="0.25">
      <c r="A236" s="69">
        <v>37</v>
      </c>
      <c r="B236" s="70"/>
      <c r="C236" s="71"/>
      <c r="D236" s="55" t="s">
        <v>35</v>
      </c>
      <c r="E236" s="40">
        <v>0</v>
      </c>
      <c r="F236" s="40">
        <v>0</v>
      </c>
    </row>
    <row r="237" spans="1:6" ht="25.5" customHeight="1" x14ac:dyDescent="0.25">
      <c r="A237" s="28">
        <v>372</v>
      </c>
      <c r="B237" s="29"/>
      <c r="C237" s="30"/>
      <c r="D237" s="27" t="s">
        <v>36</v>
      </c>
      <c r="E237" s="40">
        <v>0</v>
      </c>
      <c r="F237" s="40">
        <v>0</v>
      </c>
    </row>
    <row r="238" spans="1:6" ht="28.5" customHeight="1" x14ac:dyDescent="0.25">
      <c r="A238" s="28">
        <v>3721</v>
      </c>
      <c r="B238" s="29"/>
      <c r="C238" s="30"/>
      <c r="D238" s="27" t="s">
        <v>76</v>
      </c>
      <c r="E238" s="40">
        <v>0</v>
      </c>
      <c r="F238" s="40">
        <v>0</v>
      </c>
    </row>
    <row r="239" spans="1:6" ht="25.5" x14ac:dyDescent="0.25">
      <c r="A239" s="28">
        <v>3722</v>
      </c>
      <c r="B239" s="29"/>
      <c r="C239" s="30"/>
      <c r="D239" s="27" t="s">
        <v>77</v>
      </c>
      <c r="E239" s="40">
        <v>0</v>
      </c>
      <c r="F239" s="40">
        <v>0</v>
      </c>
    </row>
    <row r="240" spans="1:6" ht="38.25" x14ac:dyDescent="0.25">
      <c r="A240" s="69">
        <v>4</v>
      </c>
      <c r="B240" s="70"/>
      <c r="C240" s="71"/>
      <c r="D240" s="55" t="s">
        <v>26</v>
      </c>
      <c r="E240" s="47">
        <v>0</v>
      </c>
      <c r="F240" s="47">
        <v>0</v>
      </c>
    </row>
    <row r="241" spans="1:6" ht="38.25" x14ac:dyDescent="0.25">
      <c r="A241" s="69">
        <v>42</v>
      </c>
      <c r="B241" s="70"/>
      <c r="C241" s="71"/>
      <c r="D241" s="55" t="s">
        <v>26</v>
      </c>
      <c r="E241" s="40">
        <v>0</v>
      </c>
      <c r="F241" s="40">
        <v>0</v>
      </c>
    </row>
    <row r="242" spans="1:6" x14ac:dyDescent="0.25">
      <c r="A242" s="28">
        <v>422</v>
      </c>
      <c r="B242" s="29"/>
      <c r="C242" s="30"/>
      <c r="D242" s="27" t="s">
        <v>37</v>
      </c>
      <c r="E242" s="40">
        <v>0</v>
      </c>
      <c r="F242" s="40">
        <v>0</v>
      </c>
    </row>
    <row r="243" spans="1:6" x14ac:dyDescent="0.25">
      <c r="A243" s="28">
        <v>4221</v>
      </c>
      <c r="B243" s="29"/>
      <c r="C243" s="30"/>
      <c r="D243" s="27" t="s">
        <v>78</v>
      </c>
      <c r="E243" s="40">
        <v>0</v>
      </c>
      <c r="F243" s="40">
        <v>0</v>
      </c>
    </row>
    <row r="244" spans="1:6" x14ac:dyDescent="0.25">
      <c r="A244" s="28"/>
      <c r="B244" s="29"/>
      <c r="C244" s="30"/>
      <c r="D244" s="57" t="s">
        <v>85</v>
      </c>
      <c r="E244" s="47">
        <f>SUM(E187+E240)</f>
        <v>65432.34</v>
      </c>
      <c r="F244" s="47">
        <f>SUM(F187+F240)</f>
        <v>77973</v>
      </c>
    </row>
    <row r="245" spans="1:6" x14ac:dyDescent="0.25">
      <c r="A245" s="19"/>
      <c r="B245" s="20"/>
      <c r="C245" s="21"/>
      <c r="D245" s="18"/>
      <c r="E245" s="8"/>
      <c r="F245" s="8"/>
    </row>
    <row r="246" spans="1:6" x14ac:dyDescent="0.25">
      <c r="A246" s="133" t="s">
        <v>19</v>
      </c>
      <c r="B246" s="134"/>
      <c r="C246" s="135"/>
      <c r="D246" s="11" t="s">
        <v>20</v>
      </c>
      <c r="E246" s="43" t="s">
        <v>132</v>
      </c>
      <c r="F246" s="81" t="s">
        <v>166</v>
      </c>
    </row>
    <row r="247" spans="1:6" x14ac:dyDescent="0.25">
      <c r="A247" s="33">
        <v>1013</v>
      </c>
      <c r="B247" s="34"/>
      <c r="C247" s="35"/>
      <c r="D247" s="35" t="s">
        <v>126</v>
      </c>
      <c r="E247" s="8"/>
      <c r="F247" s="8"/>
    </row>
    <row r="248" spans="1:6" x14ac:dyDescent="0.25">
      <c r="A248" s="33">
        <v>101301</v>
      </c>
      <c r="B248" s="34"/>
      <c r="C248" s="35"/>
      <c r="D248" s="35" t="s">
        <v>127</v>
      </c>
      <c r="E248" s="8"/>
      <c r="F248" s="8"/>
    </row>
    <row r="249" spans="1:6" x14ac:dyDescent="0.25">
      <c r="A249" s="142" t="s">
        <v>147</v>
      </c>
      <c r="B249" s="143"/>
      <c r="C249" s="144"/>
      <c r="D249" s="38" t="s">
        <v>112</v>
      </c>
      <c r="E249" s="8"/>
      <c r="F249" s="8"/>
    </row>
    <row r="250" spans="1:6" x14ac:dyDescent="0.25">
      <c r="A250" s="136">
        <v>3</v>
      </c>
      <c r="B250" s="137"/>
      <c r="C250" s="138"/>
      <c r="D250" s="55" t="s">
        <v>15</v>
      </c>
      <c r="E250" s="46"/>
      <c r="F250" s="46">
        <f>SUM(F251+F261)</f>
        <v>8027.0700000000006</v>
      </c>
    </row>
    <row r="251" spans="1:6" x14ac:dyDescent="0.25">
      <c r="A251" s="130">
        <v>31</v>
      </c>
      <c r="B251" s="131"/>
      <c r="C251" s="132"/>
      <c r="D251" s="55" t="s">
        <v>16</v>
      </c>
      <c r="E251" s="46"/>
      <c r="F251" s="46"/>
    </row>
    <row r="252" spans="1:6" x14ac:dyDescent="0.25">
      <c r="A252" s="28">
        <v>311</v>
      </c>
      <c r="B252" s="29"/>
      <c r="C252" s="30"/>
      <c r="D252" s="27" t="s">
        <v>27</v>
      </c>
      <c r="E252" s="39"/>
      <c r="F252" s="39"/>
    </row>
    <row r="253" spans="1:6" x14ac:dyDescent="0.25">
      <c r="A253" s="28">
        <v>3111</v>
      </c>
      <c r="B253" s="29"/>
      <c r="C253" s="30"/>
      <c r="D253" s="27" t="s">
        <v>39</v>
      </c>
      <c r="E253" s="39"/>
      <c r="F253" s="39"/>
    </row>
    <row r="254" spans="1:6" x14ac:dyDescent="0.25">
      <c r="A254" s="28">
        <v>3113</v>
      </c>
      <c r="B254" s="29"/>
      <c r="C254" s="30"/>
      <c r="D254" s="27" t="s">
        <v>40</v>
      </c>
      <c r="E254" s="39"/>
      <c r="F254" s="39"/>
    </row>
    <row r="255" spans="1:6" x14ac:dyDescent="0.25">
      <c r="A255" s="28">
        <v>3114</v>
      </c>
      <c r="B255" s="29"/>
      <c r="C255" s="30"/>
      <c r="D255" s="27" t="s">
        <v>41</v>
      </c>
      <c r="E255" s="39"/>
      <c r="F255" s="39"/>
    </row>
    <row r="256" spans="1:6" x14ac:dyDescent="0.25">
      <c r="A256" s="28">
        <v>312</v>
      </c>
      <c r="B256" s="29"/>
      <c r="C256" s="30"/>
      <c r="D256" s="27" t="s">
        <v>42</v>
      </c>
      <c r="E256" s="39"/>
      <c r="F256" s="39">
        <v>3036.01</v>
      </c>
    </row>
    <row r="257" spans="1:6" x14ac:dyDescent="0.25">
      <c r="A257" s="28">
        <v>3121</v>
      </c>
      <c r="B257" s="29"/>
      <c r="C257" s="30"/>
      <c r="D257" s="27" t="s">
        <v>43</v>
      </c>
      <c r="E257" s="39"/>
      <c r="F257" s="39">
        <v>3036.01</v>
      </c>
    </row>
    <row r="258" spans="1:6" x14ac:dyDescent="0.25">
      <c r="A258" s="28">
        <v>313</v>
      </c>
      <c r="B258" s="29"/>
      <c r="C258" s="30"/>
      <c r="D258" s="27" t="s">
        <v>28</v>
      </c>
      <c r="E258" s="39"/>
      <c r="F258" s="39"/>
    </row>
    <row r="259" spans="1:6" x14ac:dyDescent="0.25">
      <c r="A259" s="28">
        <v>3131</v>
      </c>
      <c r="B259" s="29"/>
      <c r="C259" s="30"/>
      <c r="D259" s="27" t="s">
        <v>44</v>
      </c>
      <c r="E259" s="39"/>
      <c r="F259" s="39"/>
    </row>
    <row r="260" spans="1:6" ht="25.5" x14ac:dyDescent="0.25">
      <c r="A260" s="28">
        <v>3132</v>
      </c>
      <c r="B260" s="29"/>
      <c r="C260" s="30"/>
      <c r="D260" s="27" t="s">
        <v>45</v>
      </c>
      <c r="E260" s="39"/>
      <c r="F260" s="39"/>
    </row>
    <row r="261" spans="1:6" x14ac:dyDescent="0.25">
      <c r="A261" s="130">
        <v>32</v>
      </c>
      <c r="B261" s="131"/>
      <c r="C261" s="132"/>
      <c r="D261" s="55" t="s">
        <v>21</v>
      </c>
      <c r="E261" s="46"/>
      <c r="F261" s="46">
        <f>SUM(F262+F264+F271)</f>
        <v>8027.0700000000006</v>
      </c>
    </row>
    <row r="262" spans="1:6" x14ac:dyDescent="0.25">
      <c r="A262" s="28">
        <v>321</v>
      </c>
      <c r="B262" s="29"/>
      <c r="C262" s="30"/>
      <c r="D262" s="27" t="s">
        <v>29</v>
      </c>
      <c r="E262" s="39"/>
      <c r="F262" s="39">
        <v>394.47</v>
      </c>
    </row>
    <row r="263" spans="1:6" x14ac:dyDescent="0.25">
      <c r="A263" s="28">
        <v>3211</v>
      </c>
      <c r="B263" s="29"/>
      <c r="C263" s="30"/>
      <c r="D263" s="27" t="s">
        <v>46</v>
      </c>
      <c r="E263" s="39"/>
      <c r="F263" s="39">
        <v>394.47</v>
      </c>
    </row>
    <row r="264" spans="1:6" ht="25.5" customHeight="1" x14ac:dyDescent="0.25">
      <c r="A264" s="28">
        <v>322</v>
      </c>
      <c r="B264" s="29"/>
      <c r="C264" s="30"/>
      <c r="D264" s="27" t="s">
        <v>30</v>
      </c>
      <c r="E264" s="39"/>
      <c r="F264" s="39">
        <f>SUM(F265:F270)</f>
        <v>7552.6</v>
      </c>
    </row>
    <row r="265" spans="1:6" ht="25.5" x14ac:dyDescent="0.25">
      <c r="A265" s="28">
        <v>3221</v>
      </c>
      <c r="B265" s="29"/>
      <c r="C265" s="30"/>
      <c r="D265" s="27" t="s">
        <v>50</v>
      </c>
      <c r="E265" s="39"/>
      <c r="F265" s="39">
        <v>6558.85</v>
      </c>
    </row>
    <row r="266" spans="1:6" x14ac:dyDescent="0.25">
      <c r="A266" s="28">
        <v>3222</v>
      </c>
      <c r="B266" s="29"/>
      <c r="C266" s="30"/>
      <c r="D266" s="27" t="s">
        <v>51</v>
      </c>
      <c r="E266" s="39"/>
      <c r="F266" s="39">
        <v>0</v>
      </c>
    </row>
    <row r="267" spans="1:6" x14ac:dyDescent="0.25">
      <c r="A267" s="28">
        <v>3223</v>
      </c>
      <c r="B267" s="29"/>
      <c r="C267" s="30"/>
      <c r="D267" s="27" t="s">
        <v>52</v>
      </c>
      <c r="E267" s="39"/>
      <c r="F267" s="39"/>
    </row>
    <row r="268" spans="1:6" x14ac:dyDescent="0.25">
      <c r="A268" s="28">
        <v>3225</v>
      </c>
      <c r="B268" s="29"/>
      <c r="C268" s="30"/>
      <c r="D268" s="27" t="s">
        <v>54</v>
      </c>
      <c r="E268" s="39"/>
      <c r="F268" s="39">
        <v>993.75</v>
      </c>
    </row>
    <row r="269" spans="1:6" ht="25.5" x14ac:dyDescent="0.25">
      <c r="A269" s="28">
        <v>3226</v>
      </c>
      <c r="B269" s="29"/>
      <c r="C269" s="30"/>
      <c r="D269" s="27" t="s">
        <v>55</v>
      </c>
      <c r="E269" s="39"/>
      <c r="F269" s="39"/>
    </row>
    <row r="270" spans="1:6" ht="25.5" x14ac:dyDescent="0.25">
      <c r="A270" s="28">
        <v>3227</v>
      </c>
      <c r="B270" s="29"/>
      <c r="C270" s="30"/>
      <c r="D270" s="27" t="s">
        <v>56</v>
      </c>
      <c r="E270" s="39"/>
      <c r="F270" s="39"/>
    </row>
    <row r="271" spans="1:6" x14ac:dyDescent="0.25">
      <c r="A271" s="28">
        <v>323</v>
      </c>
      <c r="B271" s="29"/>
      <c r="C271" s="30"/>
      <c r="D271" s="27" t="s">
        <v>31</v>
      </c>
      <c r="E271" s="39"/>
      <c r="F271" s="39">
        <v>80</v>
      </c>
    </row>
    <row r="272" spans="1:6" x14ac:dyDescent="0.25">
      <c r="A272" s="28">
        <v>3231</v>
      </c>
      <c r="B272" s="29"/>
      <c r="C272" s="30"/>
      <c r="D272" s="27" t="s">
        <v>57</v>
      </c>
      <c r="E272" s="39"/>
      <c r="F272" s="39">
        <v>0</v>
      </c>
    </row>
    <row r="273" spans="1:6" x14ac:dyDescent="0.25">
      <c r="A273" s="28">
        <v>3238</v>
      </c>
      <c r="B273" s="29"/>
      <c r="C273" s="30"/>
      <c r="D273" s="27" t="s">
        <v>64</v>
      </c>
      <c r="E273" s="39"/>
      <c r="F273" s="39"/>
    </row>
    <row r="274" spans="1:6" x14ac:dyDescent="0.25">
      <c r="A274" s="28">
        <v>3239</v>
      </c>
      <c r="B274" s="29"/>
      <c r="C274" s="30"/>
      <c r="D274" s="27" t="s">
        <v>65</v>
      </c>
      <c r="E274" s="39"/>
      <c r="F274" s="39"/>
    </row>
    <row r="275" spans="1:6" ht="38.25" x14ac:dyDescent="0.25">
      <c r="A275" s="69">
        <v>4</v>
      </c>
      <c r="B275" s="70"/>
      <c r="C275" s="71"/>
      <c r="D275" s="55" t="s">
        <v>26</v>
      </c>
      <c r="E275" s="46">
        <v>0</v>
      </c>
      <c r="F275" s="46">
        <v>2552.9299999999998</v>
      </c>
    </row>
    <row r="276" spans="1:6" ht="38.25" x14ac:dyDescent="0.25">
      <c r="A276" s="69">
        <v>42</v>
      </c>
      <c r="B276" s="70"/>
      <c r="C276" s="71"/>
      <c r="D276" s="55" t="s">
        <v>26</v>
      </c>
      <c r="E276" s="46">
        <v>0</v>
      </c>
      <c r="F276" s="46">
        <f>SUM(F277+F284)</f>
        <v>2552.9300000000003</v>
      </c>
    </row>
    <row r="277" spans="1:6" x14ac:dyDescent="0.25">
      <c r="A277" s="28">
        <v>422</v>
      </c>
      <c r="B277" s="29"/>
      <c r="C277" s="30"/>
      <c r="D277" s="27" t="s">
        <v>37</v>
      </c>
      <c r="E277" s="39">
        <v>0</v>
      </c>
      <c r="F277" s="39">
        <v>1835.96</v>
      </c>
    </row>
    <row r="278" spans="1:6" x14ac:dyDescent="0.25">
      <c r="A278" s="28">
        <v>4221</v>
      </c>
      <c r="B278" s="29"/>
      <c r="C278" s="30"/>
      <c r="D278" s="27" t="s">
        <v>78</v>
      </c>
      <c r="E278" s="39">
        <v>0</v>
      </c>
      <c r="F278" s="39">
        <v>1835.96</v>
      </c>
    </row>
    <row r="279" spans="1:6" x14ac:dyDescent="0.25">
      <c r="A279" s="28">
        <v>4222</v>
      </c>
      <c r="B279" s="29"/>
      <c r="C279" s="30"/>
      <c r="D279" s="27" t="s">
        <v>79</v>
      </c>
      <c r="E279" s="39"/>
      <c r="F279" s="39"/>
    </row>
    <row r="280" spans="1:6" x14ac:dyDescent="0.25">
      <c r="A280" s="28">
        <v>4223</v>
      </c>
      <c r="B280" s="29"/>
      <c r="C280" s="30"/>
      <c r="D280" s="27" t="s">
        <v>80</v>
      </c>
      <c r="E280" s="39"/>
      <c r="F280" s="39"/>
    </row>
    <row r="281" spans="1:6" x14ac:dyDescent="0.25">
      <c r="A281" s="28">
        <v>4225</v>
      </c>
      <c r="B281" s="29"/>
      <c r="C281" s="30"/>
      <c r="D281" s="27" t="s">
        <v>81</v>
      </c>
      <c r="E281" s="39"/>
      <c r="F281" s="39"/>
    </row>
    <row r="282" spans="1:6" x14ac:dyDescent="0.25">
      <c r="A282" s="28">
        <v>4226</v>
      </c>
      <c r="B282" s="29"/>
      <c r="C282" s="30"/>
      <c r="D282" s="27" t="s">
        <v>82</v>
      </c>
      <c r="E282" s="39"/>
      <c r="F282" s="39"/>
    </row>
    <row r="283" spans="1:6" ht="25.5" x14ac:dyDescent="0.25">
      <c r="A283" s="28">
        <v>4227</v>
      </c>
      <c r="B283" s="29"/>
      <c r="C283" s="30"/>
      <c r="D283" s="27" t="s">
        <v>83</v>
      </c>
      <c r="E283" s="39"/>
      <c r="F283" s="39"/>
    </row>
    <row r="284" spans="1:6" ht="25.5" x14ac:dyDescent="0.25">
      <c r="A284" s="28">
        <v>424</v>
      </c>
      <c r="B284" s="29"/>
      <c r="C284" s="30"/>
      <c r="D284" s="27" t="s">
        <v>38</v>
      </c>
      <c r="E284" s="39"/>
      <c r="F284" s="39">
        <v>716.97</v>
      </c>
    </row>
    <row r="285" spans="1:6" x14ac:dyDescent="0.25">
      <c r="A285" s="28">
        <v>4241</v>
      </c>
      <c r="B285" s="29"/>
      <c r="C285" s="30"/>
      <c r="D285" s="27" t="s">
        <v>84</v>
      </c>
      <c r="E285" s="39"/>
      <c r="F285" s="39">
        <v>716.97</v>
      </c>
    </row>
    <row r="286" spans="1:6" x14ac:dyDescent="0.25">
      <c r="A286" s="28"/>
      <c r="B286" s="29"/>
      <c r="C286" s="30"/>
      <c r="D286" s="27"/>
      <c r="E286" s="39"/>
      <c r="F286" s="39"/>
    </row>
    <row r="287" spans="1:6" x14ac:dyDescent="0.25">
      <c r="A287" s="28"/>
      <c r="B287" s="29"/>
      <c r="C287" s="30"/>
      <c r="D287" s="57" t="s">
        <v>85</v>
      </c>
      <c r="E287" s="46"/>
      <c r="F287" s="46">
        <f>SUM(F250+F275)</f>
        <v>10580</v>
      </c>
    </row>
    <row r="288" spans="1:6" x14ac:dyDescent="0.25">
      <c r="A288" s="28"/>
      <c r="B288" s="29"/>
      <c r="C288" s="30"/>
      <c r="D288" s="27"/>
      <c r="E288" s="8"/>
      <c r="F288" s="8"/>
    </row>
    <row r="289" spans="1:6" x14ac:dyDescent="0.25">
      <c r="A289" s="133" t="s">
        <v>19</v>
      </c>
      <c r="B289" s="134"/>
      <c r="C289" s="135"/>
      <c r="D289" s="11" t="s">
        <v>20</v>
      </c>
      <c r="E289" s="50" t="s">
        <v>132</v>
      </c>
      <c r="F289" s="81" t="s">
        <v>166</v>
      </c>
    </row>
    <row r="290" spans="1:6" x14ac:dyDescent="0.25">
      <c r="A290" s="33"/>
      <c r="B290" s="34">
        <v>1013</v>
      </c>
      <c r="C290" s="35"/>
      <c r="D290" s="35" t="s">
        <v>126</v>
      </c>
      <c r="E290" s="8"/>
      <c r="F290" s="8"/>
    </row>
    <row r="291" spans="1:6" x14ac:dyDescent="0.25">
      <c r="A291" s="146" t="s">
        <v>135</v>
      </c>
      <c r="B291" s="147"/>
      <c r="C291" s="35"/>
      <c r="D291" s="35" t="s">
        <v>127</v>
      </c>
      <c r="E291" s="8"/>
      <c r="F291" s="8"/>
    </row>
    <row r="292" spans="1:6" ht="38.25" x14ac:dyDescent="0.25">
      <c r="A292" s="142" t="s">
        <v>148</v>
      </c>
      <c r="B292" s="143"/>
      <c r="C292" s="144"/>
      <c r="D292" s="38" t="s">
        <v>151</v>
      </c>
      <c r="E292" s="8"/>
      <c r="F292" s="8"/>
    </row>
    <row r="293" spans="1:6" x14ac:dyDescent="0.25">
      <c r="A293" s="136">
        <v>3</v>
      </c>
      <c r="B293" s="137"/>
      <c r="C293" s="138"/>
      <c r="D293" s="55" t="s">
        <v>15</v>
      </c>
      <c r="E293" s="46">
        <f>SUM(E294+E299+E332+E336)</f>
        <v>6371</v>
      </c>
      <c r="F293" s="46">
        <f>SUM(F294+F299+F332+F336)</f>
        <v>14510.4</v>
      </c>
    </row>
    <row r="294" spans="1:6" x14ac:dyDescent="0.25">
      <c r="A294" s="130">
        <v>31</v>
      </c>
      <c r="B294" s="131"/>
      <c r="C294" s="132"/>
      <c r="D294" s="55" t="s">
        <v>16</v>
      </c>
      <c r="E294" s="46">
        <v>0</v>
      </c>
      <c r="F294" s="46">
        <v>0</v>
      </c>
    </row>
    <row r="295" spans="1:6" x14ac:dyDescent="0.25">
      <c r="A295" s="28">
        <v>311</v>
      </c>
      <c r="B295" s="29"/>
      <c r="C295" s="30"/>
      <c r="D295" s="27" t="s">
        <v>27</v>
      </c>
      <c r="E295" s="39">
        <v>0</v>
      </c>
      <c r="F295" s="39">
        <v>0</v>
      </c>
    </row>
    <row r="296" spans="1:6" x14ac:dyDescent="0.25">
      <c r="A296" s="28">
        <v>312</v>
      </c>
      <c r="B296" s="29"/>
      <c r="C296" s="30"/>
      <c r="D296" s="27" t="s">
        <v>42</v>
      </c>
      <c r="E296" s="39">
        <v>0</v>
      </c>
      <c r="F296" s="39">
        <v>0</v>
      </c>
    </row>
    <row r="297" spans="1:6" x14ac:dyDescent="0.25">
      <c r="A297" s="28">
        <v>3121</v>
      </c>
      <c r="B297" s="29"/>
      <c r="C297" s="30"/>
      <c r="D297" s="27" t="s">
        <v>43</v>
      </c>
      <c r="E297" s="39">
        <v>0</v>
      </c>
      <c r="F297" s="39">
        <v>0</v>
      </c>
    </row>
    <row r="298" spans="1:6" x14ac:dyDescent="0.25">
      <c r="A298" s="28">
        <v>313</v>
      </c>
      <c r="B298" s="29"/>
      <c r="C298" s="30"/>
      <c r="D298" s="27" t="s">
        <v>28</v>
      </c>
      <c r="E298" s="39">
        <v>0</v>
      </c>
      <c r="F298" s="39">
        <v>0</v>
      </c>
    </row>
    <row r="299" spans="1:6" x14ac:dyDescent="0.25">
      <c r="A299" s="130">
        <v>32</v>
      </c>
      <c r="B299" s="131"/>
      <c r="C299" s="132"/>
      <c r="D299" s="55" t="s">
        <v>21</v>
      </c>
      <c r="E299" s="46">
        <f>SUM(E300+E305+E313+E323+E324)</f>
        <v>6371</v>
      </c>
      <c r="F299" s="46">
        <f>SUM(F300+F305+F313+F323+F324)</f>
        <v>13310.4</v>
      </c>
    </row>
    <row r="300" spans="1:6" x14ac:dyDescent="0.25">
      <c r="A300" s="28">
        <v>321</v>
      </c>
      <c r="B300" s="29"/>
      <c r="C300" s="30"/>
      <c r="D300" s="27" t="s">
        <v>29</v>
      </c>
      <c r="E300" s="39">
        <f>SUM(E301:E304)</f>
        <v>0</v>
      </c>
      <c r="F300" s="39">
        <f>SUM(F301:F304)</f>
        <v>292.39999999999998</v>
      </c>
    </row>
    <row r="301" spans="1:6" x14ac:dyDescent="0.25">
      <c r="A301" s="28">
        <v>3211</v>
      </c>
      <c r="B301" s="29"/>
      <c r="C301" s="30"/>
      <c r="D301" s="27" t="s">
        <v>46</v>
      </c>
      <c r="E301" s="39">
        <v>0</v>
      </c>
      <c r="F301" s="39">
        <v>292.39999999999998</v>
      </c>
    </row>
    <row r="302" spans="1:6" ht="25.5" x14ac:dyDescent="0.25">
      <c r="A302" s="28">
        <v>3212</v>
      </c>
      <c r="B302" s="29"/>
      <c r="C302" s="30"/>
      <c r="D302" s="27" t="s">
        <v>47</v>
      </c>
      <c r="E302" s="39">
        <v>0</v>
      </c>
      <c r="F302" s="39">
        <v>0</v>
      </c>
    </row>
    <row r="303" spans="1:6" x14ac:dyDescent="0.25">
      <c r="A303" s="28">
        <v>3213</v>
      </c>
      <c r="B303" s="29"/>
      <c r="C303" s="30"/>
      <c r="D303" s="27" t="s">
        <v>48</v>
      </c>
      <c r="E303" s="39">
        <v>0</v>
      </c>
      <c r="F303" s="39">
        <v>0</v>
      </c>
    </row>
    <row r="304" spans="1:6" ht="25.5" x14ac:dyDescent="0.25">
      <c r="A304" s="28">
        <v>3214</v>
      </c>
      <c r="B304" s="29"/>
      <c r="C304" s="30"/>
      <c r="D304" s="27" t="s">
        <v>49</v>
      </c>
      <c r="E304" s="39">
        <v>0</v>
      </c>
      <c r="F304" s="39">
        <v>0</v>
      </c>
    </row>
    <row r="305" spans="1:6" x14ac:dyDescent="0.25">
      <c r="A305" s="28">
        <v>322</v>
      </c>
      <c r="B305" s="29"/>
      <c r="C305" s="30"/>
      <c r="D305" s="27" t="s">
        <v>30</v>
      </c>
      <c r="E305" s="39">
        <f>SUM(E306:E312)</f>
        <v>1991</v>
      </c>
      <c r="F305" s="39">
        <f>SUM(F306:F312)</f>
        <v>1830</v>
      </c>
    </row>
    <row r="306" spans="1:6" ht="25.5" x14ac:dyDescent="0.25">
      <c r="A306" s="28">
        <v>3221</v>
      </c>
      <c r="B306" s="29"/>
      <c r="C306" s="30"/>
      <c r="D306" s="27" t="s">
        <v>50</v>
      </c>
      <c r="E306" s="39">
        <v>0</v>
      </c>
      <c r="F306" s="39">
        <v>1830</v>
      </c>
    </row>
    <row r="307" spans="1:6" x14ac:dyDescent="0.25">
      <c r="A307" s="28">
        <v>3222</v>
      </c>
      <c r="B307" s="29"/>
      <c r="C307" s="30"/>
      <c r="D307" s="27" t="s">
        <v>51</v>
      </c>
      <c r="E307" s="39">
        <v>1991</v>
      </c>
      <c r="F307" s="39">
        <v>0</v>
      </c>
    </row>
    <row r="308" spans="1:6" x14ac:dyDescent="0.25">
      <c r="A308" s="28">
        <v>3223</v>
      </c>
      <c r="B308" s="29"/>
      <c r="C308" s="30"/>
      <c r="D308" s="27" t="s">
        <v>52</v>
      </c>
      <c r="E308" s="39">
        <v>0</v>
      </c>
      <c r="F308" s="39">
        <v>0</v>
      </c>
    </row>
    <row r="309" spans="1:6" ht="25.5" x14ac:dyDescent="0.25">
      <c r="A309" s="28">
        <v>3224</v>
      </c>
      <c r="B309" s="29"/>
      <c r="C309" s="30"/>
      <c r="D309" s="27" t="s">
        <v>53</v>
      </c>
      <c r="E309" s="39">
        <v>0</v>
      </c>
      <c r="F309" s="39">
        <v>0</v>
      </c>
    </row>
    <row r="310" spans="1:6" x14ac:dyDescent="0.25">
      <c r="A310" s="28">
        <v>3225</v>
      </c>
      <c r="B310" s="29"/>
      <c r="C310" s="30"/>
      <c r="D310" s="27" t="s">
        <v>54</v>
      </c>
      <c r="E310" s="39">
        <v>0</v>
      </c>
      <c r="F310" s="39">
        <v>0</v>
      </c>
    </row>
    <row r="311" spans="1:6" ht="25.5" x14ac:dyDescent="0.25">
      <c r="A311" s="28">
        <v>3226</v>
      </c>
      <c r="B311" s="29"/>
      <c r="C311" s="30"/>
      <c r="D311" s="27" t="s">
        <v>55</v>
      </c>
      <c r="E311" s="39">
        <v>0</v>
      </c>
      <c r="F311" s="39">
        <v>0</v>
      </c>
    </row>
    <row r="312" spans="1:6" ht="25.5" x14ac:dyDescent="0.25">
      <c r="A312" s="28">
        <v>3227</v>
      </c>
      <c r="B312" s="29"/>
      <c r="C312" s="30"/>
      <c r="D312" s="27" t="s">
        <v>56</v>
      </c>
      <c r="E312" s="39">
        <v>0</v>
      </c>
      <c r="F312" s="39">
        <v>0</v>
      </c>
    </row>
    <row r="313" spans="1:6" x14ac:dyDescent="0.25">
      <c r="A313" s="28">
        <v>323</v>
      </c>
      <c r="B313" s="29"/>
      <c r="C313" s="30"/>
      <c r="D313" s="27" t="s">
        <v>31</v>
      </c>
      <c r="E313" s="39">
        <f>SUM(E314:E322)</f>
        <v>1991</v>
      </c>
      <c r="F313" s="39">
        <f>SUM(F314:F322)</f>
        <v>8110</v>
      </c>
    </row>
    <row r="314" spans="1:6" x14ac:dyDescent="0.25">
      <c r="A314" s="28">
        <v>3231</v>
      </c>
      <c r="B314" s="29"/>
      <c r="C314" s="30"/>
      <c r="D314" s="27" t="s">
        <v>57</v>
      </c>
      <c r="E314" s="39">
        <v>0</v>
      </c>
      <c r="F314" s="39">
        <v>7450</v>
      </c>
    </row>
    <row r="315" spans="1:6" ht="25.5" x14ac:dyDescent="0.25">
      <c r="A315" s="28">
        <v>3232</v>
      </c>
      <c r="B315" s="29"/>
      <c r="C315" s="30"/>
      <c r="D315" s="27" t="s">
        <v>58</v>
      </c>
      <c r="E315" s="39">
        <v>0</v>
      </c>
      <c r="F315" s="39">
        <v>0</v>
      </c>
    </row>
    <row r="316" spans="1:6" x14ac:dyDescent="0.25">
      <c r="A316" s="28">
        <v>3233</v>
      </c>
      <c r="B316" s="29"/>
      <c r="C316" s="30"/>
      <c r="D316" s="27" t="s">
        <v>59</v>
      </c>
      <c r="E316" s="39">
        <v>0</v>
      </c>
      <c r="F316" s="39">
        <v>0</v>
      </c>
    </row>
    <row r="317" spans="1:6" x14ac:dyDescent="0.25">
      <c r="A317" s="28">
        <v>3234</v>
      </c>
      <c r="B317" s="29"/>
      <c r="C317" s="30"/>
      <c r="D317" s="27" t="s">
        <v>60</v>
      </c>
      <c r="E317" s="39">
        <v>0</v>
      </c>
      <c r="F317" s="39">
        <v>0</v>
      </c>
    </row>
    <row r="318" spans="1:6" x14ac:dyDescent="0.25">
      <c r="A318" s="28">
        <v>3235</v>
      </c>
      <c r="B318" s="29"/>
      <c r="C318" s="30"/>
      <c r="D318" s="27" t="s">
        <v>61</v>
      </c>
      <c r="E318" s="39">
        <v>0</v>
      </c>
      <c r="F318" s="39">
        <v>0</v>
      </c>
    </row>
    <row r="319" spans="1:6" x14ac:dyDescent="0.25">
      <c r="A319" s="28">
        <v>3236</v>
      </c>
      <c r="B319" s="29"/>
      <c r="C319" s="30"/>
      <c r="D319" s="27" t="s">
        <v>62</v>
      </c>
      <c r="E319" s="39">
        <v>0</v>
      </c>
      <c r="F319" s="39">
        <v>0</v>
      </c>
    </row>
    <row r="320" spans="1:6" x14ac:dyDescent="0.25">
      <c r="A320" s="28">
        <v>3237</v>
      </c>
      <c r="B320" s="29"/>
      <c r="C320" s="30"/>
      <c r="D320" s="27" t="s">
        <v>63</v>
      </c>
      <c r="E320" s="39">
        <v>0</v>
      </c>
      <c r="F320" s="39">
        <v>0</v>
      </c>
    </row>
    <row r="321" spans="1:6" x14ac:dyDescent="0.25">
      <c r="A321" s="28">
        <v>3238</v>
      </c>
      <c r="B321" s="29"/>
      <c r="C321" s="30"/>
      <c r="D321" s="27" t="s">
        <v>64</v>
      </c>
      <c r="E321" s="39">
        <v>0</v>
      </c>
      <c r="F321" s="39">
        <v>0</v>
      </c>
    </row>
    <row r="322" spans="1:6" x14ac:dyDescent="0.25">
      <c r="A322" s="28">
        <v>3239</v>
      </c>
      <c r="B322" s="29"/>
      <c r="C322" s="30"/>
      <c r="D322" s="27" t="s">
        <v>65</v>
      </c>
      <c r="E322" s="39">
        <v>1991</v>
      </c>
      <c r="F322" s="39">
        <v>660</v>
      </c>
    </row>
    <row r="323" spans="1:6" ht="25.5" customHeight="1" x14ac:dyDescent="0.25">
      <c r="A323" s="28">
        <v>324</v>
      </c>
      <c r="B323" s="29"/>
      <c r="C323" s="30"/>
      <c r="D323" s="27" t="s">
        <v>66</v>
      </c>
      <c r="E323" s="39">
        <v>0</v>
      </c>
      <c r="F323" s="39">
        <v>0</v>
      </c>
    </row>
    <row r="324" spans="1:6" ht="25.5" x14ac:dyDescent="0.25">
      <c r="A324" s="28">
        <v>329</v>
      </c>
      <c r="B324" s="29"/>
      <c r="C324" s="30"/>
      <c r="D324" s="27" t="s">
        <v>67</v>
      </c>
      <c r="E324" s="39">
        <f>SUM(E325:E331)</f>
        <v>2389</v>
      </c>
      <c r="F324" s="39">
        <f>SUM(F325:F331)</f>
        <v>3078</v>
      </c>
    </row>
    <row r="325" spans="1:6" ht="38.25" x14ac:dyDescent="0.25">
      <c r="A325" s="28">
        <v>3291</v>
      </c>
      <c r="B325" s="29"/>
      <c r="C325" s="30"/>
      <c r="D325" s="27" t="s">
        <v>68</v>
      </c>
      <c r="E325" s="39">
        <v>0</v>
      </c>
      <c r="F325" s="39">
        <v>0</v>
      </c>
    </row>
    <row r="326" spans="1:6" x14ac:dyDescent="0.25">
      <c r="A326" s="28">
        <v>3292</v>
      </c>
      <c r="B326" s="29"/>
      <c r="C326" s="30"/>
      <c r="D326" s="27" t="s">
        <v>69</v>
      </c>
      <c r="E326" s="39">
        <v>1062</v>
      </c>
      <c r="F326" s="39">
        <v>1228</v>
      </c>
    </row>
    <row r="327" spans="1:6" x14ac:dyDescent="0.25">
      <c r="A327" s="28">
        <v>3293</v>
      </c>
      <c r="B327" s="29"/>
      <c r="C327" s="30"/>
      <c r="D327" s="27" t="s">
        <v>70</v>
      </c>
      <c r="E327" s="39">
        <v>0</v>
      </c>
      <c r="F327" s="39">
        <v>0</v>
      </c>
    </row>
    <row r="328" spans="1:6" x14ac:dyDescent="0.25">
      <c r="A328" s="28">
        <v>3294</v>
      </c>
      <c r="B328" s="29"/>
      <c r="C328" s="30"/>
      <c r="D328" s="27" t="s">
        <v>71</v>
      </c>
      <c r="E328" s="39">
        <v>0</v>
      </c>
      <c r="F328" s="39">
        <v>0</v>
      </c>
    </row>
    <row r="329" spans="1:6" x14ac:dyDescent="0.25">
      <c r="A329" s="28">
        <v>3295</v>
      </c>
      <c r="B329" s="29"/>
      <c r="C329" s="30"/>
      <c r="D329" s="27" t="s">
        <v>72</v>
      </c>
      <c r="E329" s="39">
        <v>0</v>
      </c>
      <c r="F329" s="39">
        <v>0</v>
      </c>
    </row>
    <row r="330" spans="1:6" x14ac:dyDescent="0.25">
      <c r="A330" s="28">
        <v>3296</v>
      </c>
      <c r="B330" s="29"/>
      <c r="C330" s="30"/>
      <c r="D330" s="27" t="s">
        <v>73</v>
      </c>
      <c r="E330" s="39">
        <v>0</v>
      </c>
      <c r="F330" s="39">
        <v>0</v>
      </c>
    </row>
    <row r="331" spans="1:6" ht="25.5" x14ac:dyDescent="0.25">
      <c r="A331" s="28">
        <v>3299</v>
      </c>
      <c r="B331" s="29"/>
      <c r="C331" s="30"/>
      <c r="D331" s="27" t="s">
        <v>32</v>
      </c>
      <c r="E331" s="39">
        <v>1327</v>
      </c>
      <c r="F331" s="39">
        <v>1850</v>
      </c>
    </row>
    <row r="332" spans="1:6" x14ac:dyDescent="0.25">
      <c r="A332" s="69">
        <v>34</v>
      </c>
      <c r="B332" s="70"/>
      <c r="C332" s="71"/>
      <c r="D332" s="55" t="s">
        <v>33</v>
      </c>
      <c r="E332" s="46">
        <v>0</v>
      </c>
      <c r="F332" s="46">
        <v>0</v>
      </c>
    </row>
    <row r="333" spans="1:6" x14ac:dyDescent="0.25">
      <c r="A333" s="28">
        <v>343</v>
      </c>
      <c r="B333" s="29"/>
      <c r="C333" s="30"/>
      <c r="D333" s="27" t="s">
        <v>34</v>
      </c>
      <c r="E333" s="39">
        <v>0</v>
      </c>
      <c r="F333" s="39">
        <v>0</v>
      </c>
    </row>
    <row r="334" spans="1:6" ht="25.5" x14ac:dyDescent="0.25">
      <c r="A334" s="28">
        <v>3431</v>
      </c>
      <c r="B334" s="29"/>
      <c r="C334" s="30"/>
      <c r="D334" s="27" t="s">
        <v>74</v>
      </c>
      <c r="E334" s="39">
        <v>0</v>
      </c>
      <c r="F334" s="39">
        <v>0</v>
      </c>
    </row>
    <row r="335" spans="1:6" x14ac:dyDescent="0.25">
      <c r="A335" s="28">
        <v>3433</v>
      </c>
      <c r="B335" s="29"/>
      <c r="C335" s="30"/>
      <c r="D335" s="27" t="s">
        <v>75</v>
      </c>
      <c r="E335" s="39">
        <v>0</v>
      </c>
      <c r="F335" s="39">
        <v>0</v>
      </c>
    </row>
    <row r="336" spans="1:6" ht="38.25" x14ac:dyDescent="0.25">
      <c r="A336" s="69">
        <v>37</v>
      </c>
      <c r="B336" s="70"/>
      <c r="C336" s="71"/>
      <c r="D336" s="55" t="s">
        <v>35</v>
      </c>
      <c r="E336" s="46">
        <v>0</v>
      </c>
      <c r="F336" s="46">
        <v>1200</v>
      </c>
    </row>
    <row r="337" spans="1:6" ht="25.5" x14ac:dyDescent="0.25">
      <c r="A337" s="28">
        <v>372</v>
      </c>
      <c r="B337" s="29"/>
      <c r="C337" s="30"/>
      <c r="D337" s="27" t="s">
        <v>36</v>
      </c>
      <c r="E337" s="39">
        <v>0</v>
      </c>
      <c r="F337" s="39">
        <v>0</v>
      </c>
    </row>
    <row r="338" spans="1:6" ht="25.5" x14ac:dyDescent="0.25">
      <c r="A338" s="28">
        <v>3721</v>
      </c>
      <c r="B338" s="29"/>
      <c r="C338" s="30"/>
      <c r="D338" s="27" t="s">
        <v>76</v>
      </c>
      <c r="E338" s="39">
        <v>0</v>
      </c>
      <c r="F338" s="39">
        <v>0</v>
      </c>
    </row>
    <row r="339" spans="1:6" ht="25.5" x14ac:dyDescent="0.25">
      <c r="A339" s="28">
        <v>3722</v>
      </c>
      <c r="B339" s="29"/>
      <c r="C339" s="30"/>
      <c r="D339" s="27" t="s">
        <v>77</v>
      </c>
      <c r="E339" s="39">
        <v>0</v>
      </c>
      <c r="F339" s="39">
        <v>1200</v>
      </c>
    </row>
    <row r="340" spans="1:6" ht="38.25" x14ac:dyDescent="0.25">
      <c r="A340" s="69">
        <v>4</v>
      </c>
      <c r="B340" s="70"/>
      <c r="C340" s="71"/>
      <c r="D340" s="55" t="s">
        <v>26</v>
      </c>
      <c r="E340" s="46">
        <v>0</v>
      </c>
      <c r="F340" s="46">
        <v>0</v>
      </c>
    </row>
    <row r="341" spans="1:6" ht="38.25" x14ac:dyDescent="0.25">
      <c r="A341" s="69">
        <v>42</v>
      </c>
      <c r="B341" s="70"/>
      <c r="C341" s="71"/>
      <c r="D341" s="55" t="s">
        <v>26</v>
      </c>
      <c r="E341" s="46">
        <v>0</v>
      </c>
      <c r="F341" s="46">
        <v>0</v>
      </c>
    </row>
    <row r="342" spans="1:6" ht="15" customHeight="1" x14ac:dyDescent="0.25">
      <c r="A342" s="28">
        <v>422</v>
      </c>
      <c r="B342" s="29"/>
      <c r="C342" s="30"/>
      <c r="D342" s="27" t="s">
        <v>37</v>
      </c>
      <c r="E342" s="39">
        <v>0</v>
      </c>
      <c r="F342" s="39">
        <v>0</v>
      </c>
    </row>
    <row r="343" spans="1:6" ht="25.5" customHeight="1" x14ac:dyDescent="0.25">
      <c r="A343" s="28">
        <v>424</v>
      </c>
      <c r="B343" s="29"/>
      <c r="C343" s="30"/>
      <c r="D343" s="27" t="s">
        <v>38</v>
      </c>
      <c r="E343" s="39">
        <v>0</v>
      </c>
      <c r="F343" s="39">
        <v>0</v>
      </c>
    </row>
    <row r="344" spans="1:6" ht="15" customHeight="1" x14ac:dyDescent="0.25">
      <c r="A344" s="28">
        <v>4241</v>
      </c>
      <c r="B344" s="29"/>
      <c r="C344" s="30"/>
      <c r="D344" s="27" t="s">
        <v>84</v>
      </c>
      <c r="E344" s="39">
        <v>0</v>
      </c>
      <c r="F344" s="39">
        <v>0</v>
      </c>
    </row>
    <row r="345" spans="1:6" x14ac:dyDescent="0.25">
      <c r="A345" s="28"/>
      <c r="B345" s="29"/>
      <c r="C345" s="30"/>
      <c r="D345" s="27"/>
      <c r="E345" s="39">
        <v>0</v>
      </c>
      <c r="F345" s="39">
        <v>0</v>
      </c>
    </row>
    <row r="346" spans="1:6" x14ac:dyDescent="0.25">
      <c r="A346" s="28"/>
      <c r="B346" s="29"/>
      <c r="C346" s="30"/>
      <c r="D346" s="57" t="s">
        <v>85</v>
      </c>
      <c r="E346" s="46">
        <f>SUM(E293+E340)</f>
        <v>6371</v>
      </c>
      <c r="F346" s="46">
        <f>SUM(F293+F340)</f>
        <v>14510.4</v>
      </c>
    </row>
    <row r="347" spans="1:6" ht="22.5" customHeight="1" x14ac:dyDescent="0.25">
      <c r="A347" s="19"/>
      <c r="B347" s="20"/>
      <c r="C347" s="21"/>
      <c r="D347" s="18"/>
      <c r="E347" s="8"/>
      <c r="F347" s="8"/>
    </row>
    <row r="348" spans="1:6" x14ac:dyDescent="0.25">
      <c r="A348" s="133" t="s">
        <v>19</v>
      </c>
      <c r="B348" s="134"/>
      <c r="C348" s="135"/>
      <c r="D348" s="11" t="s">
        <v>20</v>
      </c>
      <c r="E348" s="43" t="s">
        <v>132</v>
      </c>
      <c r="F348" s="81" t="s">
        <v>166</v>
      </c>
    </row>
    <row r="349" spans="1:6" x14ac:dyDescent="0.25">
      <c r="A349" s="33"/>
      <c r="B349" s="34">
        <v>1013</v>
      </c>
      <c r="C349" s="35"/>
      <c r="D349" s="35" t="s">
        <v>149</v>
      </c>
      <c r="E349" s="8"/>
      <c r="F349" s="8"/>
    </row>
    <row r="350" spans="1:6" x14ac:dyDescent="0.25">
      <c r="A350" s="146" t="s">
        <v>135</v>
      </c>
      <c r="B350" s="147"/>
      <c r="C350" s="148"/>
      <c r="D350" s="35" t="s">
        <v>127</v>
      </c>
      <c r="E350" s="8"/>
      <c r="F350" s="8"/>
    </row>
    <row r="351" spans="1:6" ht="25.5" x14ac:dyDescent="0.25">
      <c r="A351" s="142" t="s">
        <v>150</v>
      </c>
      <c r="B351" s="143"/>
      <c r="C351" s="144"/>
      <c r="D351" s="38" t="s">
        <v>129</v>
      </c>
      <c r="E351" s="8"/>
      <c r="F351" s="8"/>
    </row>
    <row r="352" spans="1:6" x14ac:dyDescent="0.25">
      <c r="A352" s="136">
        <v>3</v>
      </c>
      <c r="B352" s="137"/>
      <c r="C352" s="138"/>
      <c r="D352" s="55" t="s">
        <v>15</v>
      </c>
      <c r="E352" s="45">
        <f>SUM(E353+E363)</f>
        <v>8368.1699999999983</v>
      </c>
      <c r="F352" s="45">
        <f>SUM(F353+F363)</f>
        <v>9814.82</v>
      </c>
    </row>
    <row r="353" spans="1:6" x14ac:dyDescent="0.25">
      <c r="A353" s="130">
        <v>31</v>
      </c>
      <c r="B353" s="131"/>
      <c r="C353" s="132"/>
      <c r="D353" s="55" t="s">
        <v>16</v>
      </c>
      <c r="E353" s="45">
        <f>SUM(E354+E358+E360)</f>
        <v>3968.41</v>
      </c>
      <c r="F353" s="45">
        <f>SUM(F354+F358+F360)</f>
        <v>4218.32</v>
      </c>
    </row>
    <row r="354" spans="1:6" x14ac:dyDescent="0.25">
      <c r="A354" s="28">
        <v>311</v>
      </c>
      <c r="B354" s="29"/>
      <c r="C354" s="30"/>
      <c r="D354" s="27" t="s">
        <v>27</v>
      </c>
      <c r="E354" s="72">
        <f>SUM(E355:E357)</f>
        <v>3291.52</v>
      </c>
      <c r="F354" s="72">
        <f>SUM(F355:F357)</f>
        <v>3497.32</v>
      </c>
    </row>
    <row r="355" spans="1:6" x14ac:dyDescent="0.25">
      <c r="A355" s="28">
        <v>3111</v>
      </c>
      <c r="B355" s="29"/>
      <c r="C355" s="30"/>
      <c r="D355" s="27" t="s">
        <v>39</v>
      </c>
      <c r="E355" s="72">
        <v>3291.52</v>
      </c>
      <c r="F355" s="72">
        <v>3100</v>
      </c>
    </row>
    <row r="356" spans="1:6" x14ac:dyDescent="0.25">
      <c r="A356" s="28">
        <v>3113</v>
      </c>
      <c r="B356" s="29"/>
      <c r="C356" s="30"/>
      <c r="D356" s="27" t="s">
        <v>40</v>
      </c>
      <c r="E356" s="72">
        <v>0</v>
      </c>
      <c r="F356" s="72">
        <v>397.32</v>
      </c>
    </row>
    <row r="357" spans="1:6" x14ac:dyDescent="0.25">
      <c r="A357" s="28">
        <v>3114</v>
      </c>
      <c r="B357" s="29"/>
      <c r="C357" s="30"/>
      <c r="D357" s="27" t="s">
        <v>41</v>
      </c>
      <c r="E357" s="72">
        <v>0</v>
      </c>
      <c r="F357" s="72">
        <v>0</v>
      </c>
    </row>
    <row r="358" spans="1:6" x14ac:dyDescent="0.25">
      <c r="A358" s="28">
        <v>312</v>
      </c>
      <c r="B358" s="29"/>
      <c r="C358" s="30"/>
      <c r="D358" s="27" t="s">
        <v>42</v>
      </c>
      <c r="E358" s="72">
        <v>159.27000000000001</v>
      </c>
      <c r="F358" s="72">
        <v>140</v>
      </c>
    </row>
    <row r="359" spans="1:6" x14ac:dyDescent="0.25">
      <c r="A359" s="28">
        <v>3121</v>
      </c>
      <c r="B359" s="29"/>
      <c r="C359" s="30"/>
      <c r="D359" s="27" t="s">
        <v>43</v>
      </c>
      <c r="E359" s="72">
        <v>159.27000000000001</v>
      </c>
      <c r="F359" s="72">
        <v>140</v>
      </c>
    </row>
    <row r="360" spans="1:6" x14ac:dyDescent="0.25">
      <c r="A360" s="28">
        <v>313</v>
      </c>
      <c r="B360" s="29"/>
      <c r="C360" s="30"/>
      <c r="D360" s="27" t="s">
        <v>28</v>
      </c>
      <c r="E360" s="72">
        <f>SUM(E361:E362)</f>
        <v>517.62</v>
      </c>
      <c r="F360" s="72">
        <f>SUM(F361:F362)</f>
        <v>581</v>
      </c>
    </row>
    <row r="361" spans="1:6" x14ac:dyDescent="0.25">
      <c r="A361" s="28">
        <v>3131</v>
      </c>
      <c r="B361" s="29"/>
      <c r="C361" s="30"/>
      <c r="D361" s="27" t="s">
        <v>44</v>
      </c>
      <c r="E361" s="72">
        <v>0</v>
      </c>
      <c r="F361" s="72">
        <v>0</v>
      </c>
    </row>
    <row r="362" spans="1:6" ht="25.5" x14ac:dyDescent="0.25">
      <c r="A362" s="28">
        <v>3132</v>
      </c>
      <c r="B362" s="29"/>
      <c r="C362" s="30"/>
      <c r="D362" s="27" t="s">
        <v>45</v>
      </c>
      <c r="E362" s="72">
        <v>517.62</v>
      </c>
      <c r="F362" s="72">
        <v>581</v>
      </c>
    </row>
    <row r="363" spans="1:6" x14ac:dyDescent="0.25">
      <c r="A363" s="130">
        <v>32</v>
      </c>
      <c r="B363" s="131"/>
      <c r="C363" s="132"/>
      <c r="D363" s="55" t="s">
        <v>21</v>
      </c>
      <c r="E363" s="45">
        <f>SUM(E364+E369+E377+E378)</f>
        <v>4399.7599999999993</v>
      </c>
      <c r="F363" s="45">
        <f>SUM(F364+F369+F377+F378)</f>
        <v>5596.5</v>
      </c>
    </row>
    <row r="364" spans="1:6" x14ac:dyDescent="0.25">
      <c r="A364" s="28">
        <v>321</v>
      </c>
      <c r="B364" s="29"/>
      <c r="C364" s="30"/>
      <c r="D364" s="27" t="s">
        <v>29</v>
      </c>
      <c r="E364" s="72">
        <f>SUM(E365:E368)</f>
        <v>191.12</v>
      </c>
      <c r="F364" s="72">
        <f>SUM(F365:F368)</f>
        <v>104.5</v>
      </c>
    </row>
    <row r="365" spans="1:6" x14ac:dyDescent="0.25">
      <c r="A365" s="28">
        <v>3211</v>
      </c>
      <c r="B365" s="29"/>
      <c r="C365" s="30"/>
      <c r="D365" s="27" t="s">
        <v>46</v>
      </c>
      <c r="E365" s="72">
        <v>0</v>
      </c>
      <c r="F365" s="72">
        <v>0</v>
      </c>
    </row>
    <row r="366" spans="1:6" ht="25.5" x14ac:dyDescent="0.25">
      <c r="A366" s="28">
        <v>3212</v>
      </c>
      <c r="B366" s="29"/>
      <c r="C366" s="30"/>
      <c r="D366" s="27" t="s">
        <v>47</v>
      </c>
      <c r="E366" s="72">
        <v>191.12</v>
      </c>
      <c r="F366" s="72">
        <v>104.5</v>
      </c>
    </row>
    <row r="367" spans="1:6" x14ac:dyDescent="0.25">
      <c r="A367" s="28">
        <v>3213</v>
      </c>
      <c r="B367" s="29"/>
      <c r="C367" s="30"/>
      <c r="D367" s="27" t="s">
        <v>48</v>
      </c>
      <c r="E367" s="72">
        <v>0</v>
      </c>
      <c r="F367" s="72">
        <v>0</v>
      </c>
    </row>
    <row r="368" spans="1:6" ht="25.5" x14ac:dyDescent="0.25">
      <c r="A368" s="28">
        <v>3214</v>
      </c>
      <c r="B368" s="29"/>
      <c r="C368" s="30"/>
      <c r="D368" s="27" t="s">
        <v>49</v>
      </c>
      <c r="E368" s="72">
        <v>0</v>
      </c>
      <c r="F368" s="72">
        <v>0</v>
      </c>
    </row>
    <row r="369" spans="1:6" x14ac:dyDescent="0.25">
      <c r="A369" s="28">
        <v>322</v>
      </c>
      <c r="B369" s="29"/>
      <c r="C369" s="30"/>
      <c r="D369" s="27" t="s">
        <v>30</v>
      </c>
      <c r="E369" s="72">
        <f>SUM(E370:E376)</f>
        <v>4208.6399999999994</v>
      </c>
      <c r="F369" s="72">
        <f>SUM(F370:F376)</f>
        <v>5492</v>
      </c>
    </row>
    <row r="370" spans="1:6" ht="25.5" x14ac:dyDescent="0.25">
      <c r="A370" s="28">
        <v>3221</v>
      </c>
      <c r="B370" s="29"/>
      <c r="C370" s="30"/>
      <c r="D370" s="27" t="s">
        <v>50</v>
      </c>
      <c r="E370" s="72">
        <v>398.17</v>
      </c>
      <c r="F370" s="72">
        <v>300</v>
      </c>
    </row>
    <row r="371" spans="1:6" x14ac:dyDescent="0.25">
      <c r="A371" s="28">
        <v>3222</v>
      </c>
      <c r="B371" s="29"/>
      <c r="C371" s="30"/>
      <c r="D371" s="27" t="s">
        <v>51</v>
      </c>
      <c r="E371" s="72">
        <v>3810.47</v>
      </c>
      <c r="F371" s="72">
        <v>5192</v>
      </c>
    </row>
    <row r="372" spans="1:6" x14ac:dyDescent="0.25">
      <c r="A372" s="28">
        <v>3223</v>
      </c>
      <c r="B372" s="29"/>
      <c r="C372" s="30"/>
      <c r="D372" s="27" t="s">
        <v>52</v>
      </c>
      <c r="E372" s="72">
        <v>0</v>
      </c>
      <c r="F372" s="72">
        <v>0</v>
      </c>
    </row>
    <row r="373" spans="1:6" ht="25.5" x14ac:dyDescent="0.25">
      <c r="A373" s="28">
        <v>3224</v>
      </c>
      <c r="B373" s="29"/>
      <c r="C373" s="30"/>
      <c r="D373" s="27" t="s">
        <v>53</v>
      </c>
      <c r="E373" s="72">
        <v>0</v>
      </c>
      <c r="F373" s="72">
        <v>0</v>
      </c>
    </row>
    <row r="374" spans="1:6" x14ac:dyDescent="0.25">
      <c r="A374" s="28">
        <v>3225</v>
      </c>
      <c r="B374" s="29"/>
      <c r="C374" s="30"/>
      <c r="D374" s="27" t="s">
        <v>54</v>
      </c>
      <c r="E374" s="72">
        <v>0</v>
      </c>
      <c r="F374" s="72">
        <v>0</v>
      </c>
    </row>
    <row r="375" spans="1:6" ht="25.5" x14ac:dyDescent="0.25">
      <c r="A375" s="28">
        <v>3226</v>
      </c>
      <c r="B375" s="29"/>
      <c r="C375" s="30"/>
      <c r="D375" s="27" t="s">
        <v>55</v>
      </c>
      <c r="E375" s="72">
        <v>0</v>
      </c>
      <c r="F375" s="72">
        <v>0</v>
      </c>
    </row>
    <row r="376" spans="1:6" ht="25.5" x14ac:dyDescent="0.25">
      <c r="A376" s="28">
        <v>3227</v>
      </c>
      <c r="B376" s="29"/>
      <c r="C376" s="30"/>
      <c r="D376" s="27" t="s">
        <v>56</v>
      </c>
      <c r="E376" s="72">
        <v>0</v>
      </c>
      <c r="F376" s="72">
        <v>0</v>
      </c>
    </row>
    <row r="377" spans="1:6" x14ac:dyDescent="0.25">
      <c r="A377" s="28">
        <v>323</v>
      </c>
      <c r="B377" s="29"/>
      <c r="C377" s="30"/>
      <c r="D377" s="27" t="s">
        <v>31</v>
      </c>
      <c r="E377" s="72">
        <v>0</v>
      </c>
      <c r="F377" s="72">
        <v>0</v>
      </c>
    </row>
    <row r="378" spans="1:6" ht="25.5" x14ac:dyDescent="0.25">
      <c r="A378" s="28">
        <v>329</v>
      </c>
      <c r="B378" s="29"/>
      <c r="C378" s="30"/>
      <c r="D378" s="27" t="s">
        <v>67</v>
      </c>
      <c r="E378" s="72">
        <v>0</v>
      </c>
      <c r="F378" s="72">
        <v>0</v>
      </c>
    </row>
    <row r="379" spans="1:6" x14ac:dyDescent="0.25">
      <c r="A379" s="69">
        <v>34</v>
      </c>
      <c r="B379" s="70"/>
      <c r="C379" s="71"/>
      <c r="D379" s="55" t="s">
        <v>33</v>
      </c>
      <c r="E379" s="45">
        <v>0</v>
      </c>
      <c r="F379" s="45">
        <v>0</v>
      </c>
    </row>
    <row r="380" spans="1:6" x14ac:dyDescent="0.25">
      <c r="A380" s="28">
        <v>343</v>
      </c>
      <c r="B380" s="29"/>
      <c r="C380" s="30"/>
      <c r="D380" s="27" t="s">
        <v>34</v>
      </c>
      <c r="E380" s="72">
        <v>0</v>
      </c>
      <c r="F380" s="72">
        <v>0</v>
      </c>
    </row>
    <row r="381" spans="1:6" ht="38.25" x14ac:dyDescent="0.25">
      <c r="A381" s="69">
        <v>37</v>
      </c>
      <c r="B381" s="70"/>
      <c r="C381" s="71"/>
      <c r="D381" s="55" t="s">
        <v>35</v>
      </c>
      <c r="E381" s="45">
        <v>0</v>
      </c>
      <c r="F381" s="45">
        <v>0</v>
      </c>
    </row>
    <row r="382" spans="1:6" ht="25.5" x14ac:dyDescent="0.25">
      <c r="A382" s="28">
        <v>372</v>
      </c>
      <c r="B382" s="29"/>
      <c r="C382" s="30"/>
      <c r="D382" s="27" t="s">
        <v>36</v>
      </c>
      <c r="E382" s="72">
        <v>0</v>
      </c>
      <c r="F382" s="72">
        <v>0</v>
      </c>
    </row>
    <row r="383" spans="1:6" ht="38.25" x14ac:dyDescent="0.25">
      <c r="A383" s="69">
        <v>4</v>
      </c>
      <c r="B383" s="70"/>
      <c r="C383" s="71"/>
      <c r="D383" s="55" t="s">
        <v>26</v>
      </c>
      <c r="E383" s="45">
        <v>0</v>
      </c>
      <c r="F383" s="45">
        <v>0</v>
      </c>
    </row>
    <row r="384" spans="1:6" ht="38.25" x14ac:dyDescent="0.25">
      <c r="A384" s="69">
        <v>42</v>
      </c>
      <c r="B384" s="70"/>
      <c r="C384" s="71"/>
      <c r="D384" s="55" t="s">
        <v>26</v>
      </c>
      <c r="E384" s="45">
        <v>0</v>
      </c>
      <c r="F384" s="45">
        <v>0</v>
      </c>
    </row>
    <row r="385" spans="1:6" x14ac:dyDescent="0.25">
      <c r="A385" s="28">
        <v>422</v>
      </c>
      <c r="B385" s="29"/>
      <c r="C385" s="30"/>
      <c r="D385" s="27" t="s">
        <v>37</v>
      </c>
      <c r="E385" s="72">
        <v>0</v>
      </c>
      <c r="F385" s="72">
        <v>0</v>
      </c>
    </row>
    <row r="386" spans="1:6" ht="25.5" x14ac:dyDescent="0.25">
      <c r="A386" s="28">
        <v>424</v>
      </c>
      <c r="B386" s="29"/>
      <c r="C386" s="30"/>
      <c r="D386" s="27" t="s">
        <v>38</v>
      </c>
      <c r="E386" s="72">
        <v>0</v>
      </c>
      <c r="F386" s="72">
        <v>0</v>
      </c>
    </row>
    <row r="387" spans="1:6" x14ac:dyDescent="0.25">
      <c r="A387" s="28"/>
      <c r="B387" s="29"/>
      <c r="C387" s="30"/>
      <c r="D387" s="57" t="s">
        <v>85</v>
      </c>
      <c r="E387" s="45">
        <f>SUM(E352+E383)</f>
        <v>8368.1699999999983</v>
      </c>
      <c r="F387" s="45">
        <f>SUM(F352+F383)</f>
        <v>9814.82</v>
      </c>
    </row>
    <row r="388" spans="1:6" x14ac:dyDescent="0.25">
      <c r="A388" s="19"/>
      <c r="B388" s="20"/>
      <c r="C388" s="21"/>
      <c r="D388" s="18"/>
      <c r="E388" s="8"/>
      <c r="F388" s="8"/>
    </row>
    <row r="389" spans="1:6" x14ac:dyDescent="0.25">
      <c r="A389" s="133" t="s">
        <v>19</v>
      </c>
      <c r="B389" s="134"/>
      <c r="C389" s="135"/>
      <c r="D389" s="11" t="s">
        <v>20</v>
      </c>
      <c r="E389" s="43" t="s">
        <v>132</v>
      </c>
      <c r="F389" s="81" t="s">
        <v>166</v>
      </c>
    </row>
    <row r="390" spans="1:6" ht="38.25" x14ac:dyDescent="0.25">
      <c r="A390" s="146" t="s">
        <v>135</v>
      </c>
      <c r="B390" s="147"/>
      <c r="C390" s="148"/>
      <c r="D390" s="22" t="s">
        <v>131</v>
      </c>
      <c r="E390" s="8"/>
      <c r="F390" s="8"/>
    </row>
    <row r="391" spans="1:6" x14ac:dyDescent="0.25">
      <c r="A391" s="136" t="s">
        <v>145</v>
      </c>
      <c r="B391" s="137"/>
      <c r="C391" s="138"/>
      <c r="D391" s="22" t="s">
        <v>115</v>
      </c>
      <c r="E391" s="8"/>
      <c r="F391" s="8"/>
    </row>
    <row r="392" spans="1:6" x14ac:dyDescent="0.25">
      <c r="A392" s="149"/>
      <c r="B392" s="150"/>
      <c r="C392" s="151"/>
      <c r="D392" s="23"/>
      <c r="E392" s="8"/>
      <c r="F392" s="8"/>
    </row>
    <row r="393" spans="1:6" x14ac:dyDescent="0.25">
      <c r="A393" s="136">
        <v>3</v>
      </c>
      <c r="B393" s="137"/>
      <c r="C393" s="138"/>
      <c r="D393" s="55" t="s">
        <v>15</v>
      </c>
      <c r="E393" s="46">
        <f>SUM(E394+E404+E423)</f>
        <v>29454.91</v>
      </c>
      <c r="F393" s="46">
        <f>SUM(F394+F404+F423)</f>
        <v>27091.760000000002</v>
      </c>
    </row>
    <row r="394" spans="1:6" x14ac:dyDescent="0.25">
      <c r="A394" s="130">
        <v>31</v>
      </c>
      <c r="B394" s="131"/>
      <c r="C394" s="132"/>
      <c r="D394" s="55" t="s">
        <v>16</v>
      </c>
      <c r="E394" s="46">
        <f>SUM(E395+E399+E401)</f>
        <v>16102.99</v>
      </c>
      <c r="F394" s="46">
        <f>SUM(F395+F399+F401)</f>
        <v>16687.13</v>
      </c>
    </row>
    <row r="395" spans="1:6" x14ac:dyDescent="0.25">
      <c r="A395" s="28">
        <v>311</v>
      </c>
      <c r="B395" s="29"/>
      <c r="C395" s="30"/>
      <c r="D395" s="27" t="s">
        <v>27</v>
      </c>
      <c r="E395" s="39">
        <f>SUM(E396:E398)</f>
        <v>13166.1</v>
      </c>
      <c r="F395" s="39">
        <f>SUM(F396:F398)</f>
        <v>13804.32</v>
      </c>
    </row>
    <row r="396" spans="1:6" x14ac:dyDescent="0.25">
      <c r="A396" s="28">
        <v>3111</v>
      </c>
      <c r="B396" s="29"/>
      <c r="C396" s="30"/>
      <c r="D396" s="27" t="s">
        <v>39</v>
      </c>
      <c r="E396" s="39">
        <v>13166.1</v>
      </c>
      <c r="F396" s="39">
        <v>12215</v>
      </c>
    </row>
    <row r="397" spans="1:6" x14ac:dyDescent="0.25">
      <c r="A397" s="28">
        <v>3113</v>
      </c>
      <c r="B397" s="29"/>
      <c r="C397" s="30"/>
      <c r="D397" s="27" t="s">
        <v>40</v>
      </c>
      <c r="E397" s="39">
        <v>0</v>
      </c>
      <c r="F397" s="39">
        <v>1589.32</v>
      </c>
    </row>
    <row r="398" spans="1:6" x14ac:dyDescent="0.25">
      <c r="A398" s="28">
        <v>3114</v>
      </c>
      <c r="B398" s="29"/>
      <c r="C398" s="30"/>
      <c r="D398" s="27" t="s">
        <v>41</v>
      </c>
      <c r="E398" s="39">
        <v>0</v>
      </c>
      <c r="F398" s="39">
        <v>0</v>
      </c>
    </row>
    <row r="399" spans="1:6" x14ac:dyDescent="0.25">
      <c r="A399" s="28">
        <v>312</v>
      </c>
      <c r="B399" s="29"/>
      <c r="C399" s="30"/>
      <c r="D399" s="27" t="s">
        <v>42</v>
      </c>
      <c r="E399" s="39">
        <v>764.48</v>
      </c>
      <c r="F399" s="39">
        <v>560</v>
      </c>
    </row>
    <row r="400" spans="1:6" x14ac:dyDescent="0.25">
      <c r="A400" s="28">
        <v>3121</v>
      </c>
      <c r="B400" s="29"/>
      <c r="C400" s="30"/>
      <c r="D400" s="27" t="s">
        <v>43</v>
      </c>
      <c r="E400" s="39">
        <v>764.48</v>
      </c>
      <c r="F400" s="39">
        <v>560</v>
      </c>
    </row>
    <row r="401" spans="1:10" x14ac:dyDescent="0.25">
      <c r="A401" s="28">
        <v>313</v>
      </c>
      <c r="B401" s="29"/>
      <c r="C401" s="30"/>
      <c r="D401" s="27" t="s">
        <v>28</v>
      </c>
      <c r="E401" s="39">
        <v>2172.41</v>
      </c>
      <c r="F401" s="39">
        <v>2322.81</v>
      </c>
    </row>
    <row r="402" spans="1:10" x14ac:dyDescent="0.25">
      <c r="A402" s="28">
        <v>3131</v>
      </c>
      <c r="B402" s="29"/>
      <c r="C402" s="30"/>
      <c r="D402" s="27" t="s">
        <v>44</v>
      </c>
      <c r="E402" s="39">
        <v>0</v>
      </c>
      <c r="F402" s="39">
        <v>0</v>
      </c>
    </row>
    <row r="403" spans="1:10" ht="25.5" x14ac:dyDescent="0.25">
      <c r="A403" s="28">
        <v>3132</v>
      </c>
      <c r="B403" s="29"/>
      <c r="C403" s="30"/>
      <c r="D403" s="27" t="s">
        <v>45</v>
      </c>
      <c r="E403" s="39">
        <v>2172.41</v>
      </c>
      <c r="F403" s="39">
        <v>2322.81</v>
      </c>
    </row>
    <row r="404" spans="1:10" x14ac:dyDescent="0.25">
      <c r="A404" s="130">
        <v>32</v>
      </c>
      <c r="B404" s="131"/>
      <c r="C404" s="132"/>
      <c r="D404" s="55" t="s">
        <v>21</v>
      </c>
      <c r="E404" s="46">
        <f>SUM(E405+E410+E418+E421+E421+E422)</f>
        <v>13351.92</v>
      </c>
      <c r="F404" s="46">
        <f>SUM(F405+F410+F418+F421+F421+F422)</f>
        <v>10404.629999999999</v>
      </c>
    </row>
    <row r="405" spans="1:10" x14ac:dyDescent="0.25">
      <c r="A405" s="28">
        <v>321</v>
      </c>
      <c r="B405" s="29"/>
      <c r="C405" s="30"/>
      <c r="D405" s="27" t="s">
        <v>29</v>
      </c>
      <c r="E405" s="39">
        <f>SUM(E406:E409)</f>
        <v>743.25</v>
      </c>
      <c r="F405" s="39">
        <f>SUM(F406:F409)</f>
        <v>918.63</v>
      </c>
    </row>
    <row r="406" spans="1:10" x14ac:dyDescent="0.25">
      <c r="A406" s="28">
        <v>3211</v>
      </c>
      <c r="B406" s="29"/>
      <c r="C406" s="30"/>
      <c r="D406" s="27" t="s">
        <v>46</v>
      </c>
      <c r="E406" s="39">
        <v>0</v>
      </c>
      <c r="F406" s="39">
        <v>500.63</v>
      </c>
    </row>
    <row r="407" spans="1:10" ht="25.5" x14ac:dyDescent="0.25">
      <c r="A407" s="28">
        <v>3212</v>
      </c>
      <c r="B407" s="29"/>
      <c r="C407" s="30"/>
      <c r="D407" s="27" t="s">
        <v>47</v>
      </c>
      <c r="E407" s="39">
        <v>743.25</v>
      </c>
      <c r="F407" s="39">
        <v>418</v>
      </c>
    </row>
    <row r="408" spans="1:10" x14ac:dyDescent="0.25">
      <c r="A408" s="28">
        <v>3213</v>
      </c>
      <c r="B408" s="29"/>
      <c r="C408" s="30"/>
      <c r="D408" s="27" t="s">
        <v>48</v>
      </c>
      <c r="E408" s="39">
        <v>0</v>
      </c>
      <c r="F408" s="39">
        <v>0</v>
      </c>
    </row>
    <row r="409" spans="1:10" ht="25.5" x14ac:dyDescent="0.25">
      <c r="A409" s="28">
        <v>3214</v>
      </c>
      <c r="B409" s="29"/>
      <c r="C409" s="30"/>
      <c r="D409" s="27" t="s">
        <v>49</v>
      </c>
      <c r="E409" s="39">
        <v>0</v>
      </c>
      <c r="F409" s="39">
        <v>0</v>
      </c>
    </row>
    <row r="410" spans="1:10" x14ac:dyDescent="0.25">
      <c r="A410" s="28">
        <v>322</v>
      </c>
      <c r="B410" s="29"/>
      <c r="C410" s="30"/>
      <c r="D410" s="27" t="s">
        <v>30</v>
      </c>
      <c r="E410" s="39">
        <f>SUM(E411:E417)</f>
        <v>12608.67</v>
      </c>
      <c r="F410" s="39">
        <f>SUM(F411:F417)</f>
        <v>0</v>
      </c>
    </row>
    <row r="411" spans="1:10" ht="25.5" x14ac:dyDescent="0.25">
      <c r="A411" s="28">
        <v>3221</v>
      </c>
      <c r="B411" s="29"/>
      <c r="C411" s="30"/>
      <c r="D411" s="27" t="s">
        <v>50</v>
      </c>
      <c r="E411" s="39">
        <v>0</v>
      </c>
      <c r="F411" s="39">
        <v>0</v>
      </c>
    </row>
    <row r="412" spans="1:10" x14ac:dyDescent="0.25">
      <c r="A412" s="28">
        <v>3222</v>
      </c>
      <c r="B412" s="29"/>
      <c r="C412" s="30"/>
      <c r="D412" s="27" t="s">
        <v>51</v>
      </c>
      <c r="E412" s="39">
        <v>11945.05</v>
      </c>
      <c r="F412" s="39">
        <v>0</v>
      </c>
    </row>
    <row r="413" spans="1:10" x14ac:dyDescent="0.25">
      <c r="A413" s="28">
        <v>3223</v>
      </c>
      <c r="B413" s="29"/>
      <c r="C413" s="30"/>
      <c r="D413" s="27" t="s">
        <v>52</v>
      </c>
      <c r="E413" s="39">
        <v>0</v>
      </c>
      <c r="F413" s="39">
        <v>0</v>
      </c>
    </row>
    <row r="414" spans="1:10" ht="25.5" x14ac:dyDescent="0.25">
      <c r="A414" s="28">
        <v>3224</v>
      </c>
      <c r="B414" s="29"/>
      <c r="C414" s="30"/>
      <c r="D414" s="27" t="s">
        <v>53</v>
      </c>
      <c r="E414" s="39">
        <v>0</v>
      </c>
      <c r="F414" s="39">
        <v>0</v>
      </c>
    </row>
    <row r="415" spans="1:10" x14ac:dyDescent="0.25">
      <c r="A415" s="28">
        <v>3225</v>
      </c>
      <c r="B415" s="29"/>
      <c r="C415" s="30"/>
      <c r="D415" s="27" t="s">
        <v>54</v>
      </c>
      <c r="E415" s="39">
        <v>663.62</v>
      </c>
      <c r="F415" s="39">
        <v>0</v>
      </c>
      <c r="G415" s="86"/>
      <c r="H415" s="86"/>
      <c r="I415" s="86"/>
      <c r="J415" s="86"/>
    </row>
    <row r="416" spans="1:10" ht="15" customHeight="1" x14ac:dyDescent="0.25">
      <c r="A416" s="28">
        <v>3226</v>
      </c>
      <c r="B416" s="29"/>
      <c r="C416" s="30"/>
      <c r="D416" s="27" t="s">
        <v>55</v>
      </c>
      <c r="E416" s="39">
        <v>0</v>
      </c>
      <c r="F416" s="39">
        <v>0</v>
      </c>
      <c r="G416" s="73"/>
      <c r="H416" s="73"/>
      <c r="I416" s="73"/>
      <c r="J416" s="73"/>
    </row>
    <row r="417" spans="1:6" ht="25.5" x14ac:dyDescent="0.25">
      <c r="A417" s="28">
        <v>3227</v>
      </c>
      <c r="B417" s="29"/>
      <c r="C417" s="30"/>
      <c r="D417" s="27" t="s">
        <v>56</v>
      </c>
      <c r="E417" s="39">
        <v>0</v>
      </c>
      <c r="F417" s="39">
        <v>0</v>
      </c>
    </row>
    <row r="418" spans="1:6" x14ac:dyDescent="0.25">
      <c r="A418" s="28">
        <v>323</v>
      </c>
      <c r="B418" s="29"/>
      <c r="C418" s="30"/>
      <c r="D418" s="27" t="s">
        <v>31</v>
      </c>
      <c r="E418" s="39">
        <f>SUM(E419:E420)</f>
        <v>0</v>
      </c>
      <c r="F418" s="39">
        <f>SUM(F419:F420)</f>
        <v>9486</v>
      </c>
    </row>
    <row r="419" spans="1:6" x14ac:dyDescent="0.25">
      <c r="A419" s="28">
        <v>3231</v>
      </c>
      <c r="B419" s="29"/>
      <c r="C419" s="30"/>
      <c r="D419" s="27" t="s">
        <v>57</v>
      </c>
      <c r="E419" s="39">
        <v>0</v>
      </c>
      <c r="F419" s="39">
        <v>9486</v>
      </c>
    </row>
    <row r="420" spans="1:6" x14ac:dyDescent="0.25">
      <c r="A420" s="28">
        <v>3239</v>
      </c>
      <c r="B420" s="29"/>
      <c r="C420" s="30"/>
      <c r="D420" s="27" t="s">
        <v>65</v>
      </c>
      <c r="E420" s="39">
        <v>0</v>
      </c>
      <c r="F420" s="39">
        <v>0</v>
      </c>
    </row>
    <row r="421" spans="1:6" ht="25.5" x14ac:dyDescent="0.25">
      <c r="A421" s="28">
        <v>324</v>
      </c>
      <c r="B421" s="29"/>
      <c r="C421" s="30"/>
      <c r="D421" s="27" t="s">
        <v>66</v>
      </c>
      <c r="E421" s="39">
        <v>0</v>
      </c>
      <c r="F421" s="39">
        <v>0</v>
      </c>
    </row>
    <row r="422" spans="1:6" ht="25.5" x14ac:dyDescent="0.25">
      <c r="A422" s="28">
        <v>329</v>
      </c>
      <c r="B422" s="29"/>
      <c r="C422" s="30"/>
      <c r="D422" s="27" t="s">
        <v>67</v>
      </c>
      <c r="E422" s="39">
        <v>0</v>
      </c>
      <c r="F422" s="39">
        <v>0</v>
      </c>
    </row>
    <row r="423" spans="1:6" x14ac:dyDescent="0.25">
      <c r="A423" s="69">
        <v>34</v>
      </c>
      <c r="B423" s="70"/>
      <c r="C423" s="71"/>
      <c r="D423" s="55" t="s">
        <v>33</v>
      </c>
      <c r="E423" s="46">
        <v>0</v>
      </c>
      <c r="F423" s="46">
        <v>0</v>
      </c>
    </row>
    <row r="424" spans="1:6" x14ac:dyDescent="0.25">
      <c r="A424" s="28">
        <v>343</v>
      </c>
      <c r="B424" s="29"/>
      <c r="C424" s="30"/>
      <c r="D424" s="27" t="s">
        <v>34</v>
      </c>
      <c r="E424" s="46">
        <v>0</v>
      </c>
      <c r="F424" s="46">
        <v>0</v>
      </c>
    </row>
    <row r="425" spans="1:6" ht="38.25" x14ac:dyDescent="0.25">
      <c r="A425" s="69">
        <v>37</v>
      </c>
      <c r="B425" s="70"/>
      <c r="C425" s="71"/>
      <c r="D425" s="55" t="s">
        <v>35</v>
      </c>
      <c r="E425" s="46">
        <v>0</v>
      </c>
      <c r="F425" s="46">
        <v>0</v>
      </c>
    </row>
    <row r="426" spans="1:6" ht="25.5" x14ac:dyDescent="0.25">
      <c r="A426" s="28">
        <v>372</v>
      </c>
      <c r="B426" s="29"/>
      <c r="C426" s="30"/>
      <c r="D426" s="27" t="s">
        <v>36</v>
      </c>
      <c r="E426" s="46">
        <v>0</v>
      </c>
      <c r="F426" s="46">
        <v>0</v>
      </c>
    </row>
    <row r="427" spans="1:6" ht="38.25" x14ac:dyDescent="0.25">
      <c r="A427" s="69">
        <v>4</v>
      </c>
      <c r="B427" s="70"/>
      <c r="C427" s="71"/>
      <c r="D427" s="55" t="s">
        <v>26</v>
      </c>
      <c r="E427" s="46">
        <f>SUM(E428)</f>
        <v>6636.1399999999994</v>
      </c>
      <c r="F427" s="46">
        <f>SUM(F428)</f>
        <v>2812.5</v>
      </c>
    </row>
    <row r="428" spans="1:6" ht="38.25" x14ac:dyDescent="0.25">
      <c r="A428" s="69">
        <v>42</v>
      </c>
      <c r="B428" s="70"/>
      <c r="C428" s="71"/>
      <c r="D428" s="55" t="s">
        <v>26</v>
      </c>
      <c r="E428" s="46">
        <f>SUM(E429+E436)</f>
        <v>6636.1399999999994</v>
      </c>
      <c r="F428" s="46">
        <f>SUM(F429+F436)</f>
        <v>2812.5</v>
      </c>
    </row>
    <row r="429" spans="1:6" x14ac:dyDescent="0.25">
      <c r="A429" s="28">
        <v>422</v>
      </c>
      <c r="B429" s="29"/>
      <c r="C429" s="30"/>
      <c r="D429" s="27" t="s">
        <v>37</v>
      </c>
      <c r="E429" s="39">
        <f>SUM(E430:E435)</f>
        <v>6636.1399999999994</v>
      </c>
      <c r="F429" s="39">
        <f>SUM(F430:F435)</f>
        <v>2812.5</v>
      </c>
    </row>
    <row r="430" spans="1:6" x14ac:dyDescent="0.25">
      <c r="A430" s="28">
        <v>4221</v>
      </c>
      <c r="B430" s="29"/>
      <c r="C430" s="30"/>
      <c r="D430" s="27" t="s">
        <v>78</v>
      </c>
      <c r="E430" s="39">
        <v>3981.68</v>
      </c>
      <c r="F430" s="39">
        <v>2812.5</v>
      </c>
    </row>
    <row r="431" spans="1:6" x14ac:dyDescent="0.25">
      <c r="A431" s="28">
        <v>4222</v>
      </c>
      <c r="B431" s="29"/>
      <c r="C431" s="30"/>
      <c r="D431" s="27" t="s">
        <v>79</v>
      </c>
      <c r="E431" s="39">
        <v>1327.23</v>
      </c>
      <c r="F431" s="39">
        <v>0</v>
      </c>
    </row>
    <row r="432" spans="1:6" x14ac:dyDescent="0.25">
      <c r="A432" s="28">
        <v>4223</v>
      </c>
      <c r="B432" s="29"/>
      <c r="C432" s="30"/>
      <c r="D432" s="27" t="s">
        <v>80</v>
      </c>
      <c r="E432" s="39">
        <v>1327.23</v>
      </c>
      <c r="F432" s="39">
        <v>0</v>
      </c>
    </row>
    <row r="433" spans="1:6" x14ac:dyDescent="0.25">
      <c r="A433" s="28">
        <v>4225</v>
      </c>
      <c r="B433" s="29"/>
      <c r="C433" s="30"/>
      <c r="D433" s="27" t="s">
        <v>81</v>
      </c>
      <c r="E433" s="39">
        <v>0</v>
      </c>
      <c r="F433" s="39">
        <v>0</v>
      </c>
    </row>
    <row r="434" spans="1:6" x14ac:dyDescent="0.25">
      <c r="A434" s="28">
        <v>4226</v>
      </c>
      <c r="B434" s="29"/>
      <c r="C434" s="30"/>
      <c r="D434" s="27" t="s">
        <v>82</v>
      </c>
      <c r="E434" s="39">
        <v>0</v>
      </c>
      <c r="F434" s="39">
        <v>0</v>
      </c>
    </row>
    <row r="435" spans="1:6" ht="25.5" x14ac:dyDescent="0.25">
      <c r="A435" s="28">
        <v>4227</v>
      </c>
      <c r="B435" s="29"/>
      <c r="C435" s="30"/>
      <c r="D435" s="27" t="s">
        <v>83</v>
      </c>
      <c r="E435" s="39">
        <v>0</v>
      </c>
      <c r="F435" s="39">
        <v>0</v>
      </c>
    </row>
    <row r="436" spans="1:6" ht="25.5" x14ac:dyDescent="0.25">
      <c r="A436" s="28">
        <v>424</v>
      </c>
      <c r="B436" s="29"/>
      <c r="C436" s="30"/>
      <c r="D436" s="27" t="s">
        <v>38</v>
      </c>
      <c r="E436" s="39">
        <v>0</v>
      </c>
      <c r="F436" s="39">
        <v>0</v>
      </c>
    </row>
    <row r="437" spans="1:6" x14ac:dyDescent="0.25">
      <c r="A437" s="28">
        <v>4241</v>
      </c>
      <c r="B437" s="29"/>
      <c r="C437" s="30"/>
      <c r="D437" s="27" t="s">
        <v>84</v>
      </c>
      <c r="E437" s="39">
        <v>0</v>
      </c>
      <c r="F437" s="39">
        <v>0</v>
      </c>
    </row>
    <row r="438" spans="1:6" x14ac:dyDescent="0.25">
      <c r="A438" s="28"/>
      <c r="B438" s="29"/>
      <c r="C438" s="30"/>
      <c r="D438" s="27"/>
      <c r="E438" s="39">
        <v>0</v>
      </c>
      <c r="F438" s="39">
        <v>0</v>
      </c>
    </row>
    <row r="439" spans="1:6" x14ac:dyDescent="0.25">
      <c r="A439" s="28"/>
      <c r="B439" s="29"/>
      <c r="C439" s="30"/>
      <c r="D439" s="57" t="s">
        <v>85</v>
      </c>
      <c r="E439" s="46">
        <f>SUM(E393+E427)</f>
        <v>36091.050000000003</v>
      </c>
      <c r="F439" s="46">
        <f>SUM(F393+F427)</f>
        <v>29904.260000000002</v>
      </c>
    </row>
    <row r="440" spans="1:6" x14ac:dyDescent="0.25">
      <c r="A440" s="19"/>
      <c r="B440" s="20"/>
      <c r="C440" s="21"/>
      <c r="D440" s="18"/>
      <c r="E440" s="8"/>
      <c r="F440" s="8"/>
    </row>
    <row r="441" spans="1:6" x14ac:dyDescent="0.25">
      <c r="A441" t="s">
        <v>173</v>
      </c>
    </row>
    <row r="442" spans="1:6" x14ac:dyDescent="0.25">
      <c r="A442" s="86"/>
      <c r="B442" s="86"/>
      <c r="C442" s="86"/>
      <c r="D442" s="86"/>
      <c r="E442" s="86"/>
      <c r="F442" s="86"/>
    </row>
    <row r="443" spans="1:6" x14ac:dyDescent="0.25">
      <c r="A443" s="145" t="s">
        <v>156</v>
      </c>
      <c r="B443" s="145"/>
      <c r="C443" s="145"/>
      <c r="D443" s="145"/>
      <c r="E443" s="145"/>
      <c r="F443" s="145"/>
    </row>
    <row r="444" spans="1:6" x14ac:dyDescent="0.25">
      <c r="A444" s="74"/>
      <c r="B444" s="74"/>
      <c r="C444" s="74"/>
      <c r="D444" s="74"/>
      <c r="E444" s="74"/>
      <c r="F444" s="74"/>
    </row>
  </sheetData>
  <mergeCells count="76">
    <mergeCell ref="A1:F1"/>
    <mergeCell ref="A299:C299"/>
    <mergeCell ref="A116:C116"/>
    <mergeCell ref="A292:C292"/>
    <mergeCell ref="A246:C246"/>
    <mergeCell ref="A129:C129"/>
    <mergeCell ref="A250:C250"/>
    <mergeCell ref="A251:C251"/>
    <mergeCell ref="A261:C261"/>
    <mergeCell ref="A291:B291"/>
    <mergeCell ref="A249:C249"/>
    <mergeCell ref="A43:C43"/>
    <mergeCell ref="A124:C124"/>
    <mergeCell ref="A29:C29"/>
    <mergeCell ref="A30:C30"/>
    <mergeCell ref="A31:C31"/>
    <mergeCell ref="A33:C33"/>
    <mergeCell ref="A106:C106"/>
    <mergeCell ref="A107:C107"/>
    <mergeCell ref="A126:C126"/>
    <mergeCell ref="A127:C127"/>
    <mergeCell ref="A108:C108"/>
    <mergeCell ref="A109:C109"/>
    <mergeCell ref="A110:C110"/>
    <mergeCell ref="A111:C111"/>
    <mergeCell ref="A51:C51"/>
    <mergeCell ref="A52:C52"/>
    <mergeCell ref="A53:C53"/>
    <mergeCell ref="A54:C54"/>
    <mergeCell ref="A55:C55"/>
    <mergeCell ref="A56:C56"/>
    <mergeCell ref="A63:C63"/>
    <mergeCell ref="A9:C9"/>
    <mergeCell ref="A32:C32"/>
    <mergeCell ref="A6:C6"/>
    <mergeCell ref="A7:C7"/>
    <mergeCell ref="A20:C20"/>
    <mergeCell ref="A10:C10"/>
    <mergeCell ref="A28:C28"/>
    <mergeCell ref="A443:F443"/>
    <mergeCell ref="A348:C348"/>
    <mergeCell ref="A389:C389"/>
    <mergeCell ref="A404:C404"/>
    <mergeCell ref="A390:C390"/>
    <mergeCell ref="A391:C391"/>
    <mergeCell ref="A392:C392"/>
    <mergeCell ref="A393:C393"/>
    <mergeCell ref="A394:C394"/>
    <mergeCell ref="A363:C363"/>
    <mergeCell ref="A351:C351"/>
    <mergeCell ref="A352:C352"/>
    <mergeCell ref="A353:C353"/>
    <mergeCell ref="A350:C350"/>
    <mergeCell ref="A3:F3"/>
    <mergeCell ref="A293:C293"/>
    <mergeCell ref="A294:C294"/>
    <mergeCell ref="A289:C289"/>
    <mergeCell ref="A139:C139"/>
    <mergeCell ref="A125:C125"/>
    <mergeCell ref="A183:C183"/>
    <mergeCell ref="A198:C198"/>
    <mergeCell ref="A184:C184"/>
    <mergeCell ref="A185:C185"/>
    <mergeCell ref="A186:C186"/>
    <mergeCell ref="A187:C187"/>
    <mergeCell ref="A188:C188"/>
    <mergeCell ref="A128:C128"/>
    <mergeCell ref="A5:C5"/>
    <mergeCell ref="A8:C8"/>
    <mergeCell ref="A83:C83"/>
    <mergeCell ref="A90:C90"/>
    <mergeCell ref="A78:C78"/>
    <mergeCell ref="A79:C79"/>
    <mergeCell ref="A80:C80"/>
    <mergeCell ref="A81:C81"/>
    <mergeCell ref="A82:C8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SAŽETK EURO</vt:lpstr>
      <vt:lpstr> Račun prihoda i rashoda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Valentina Trupković</cp:lastModifiedBy>
  <cp:lastPrinted>2023-07-12T07:22:34Z</cp:lastPrinted>
  <dcterms:created xsi:type="dcterms:W3CDTF">2022-08-12T12:51:27Z</dcterms:created>
  <dcterms:modified xsi:type="dcterms:W3CDTF">2023-12-29T08:04:08Z</dcterms:modified>
</cp:coreProperties>
</file>