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Valentina\Documents\PRORAČUN\REBALANS 2024\"/>
    </mc:Choice>
  </mc:AlternateContent>
  <xr:revisionPtr revIDLastSave="0" documentId="13_ncr:1_{076A0F17-A647-4B2C-869C-C07635095C04}" xr6:coauthVersionLast="47" xr6:coauthVersionMax="47" xr10:uidLastSave="{00000000-0000-0000-0000-000000000000}"/>
  <bookViews>
    <workbookView xWindow="-120" yWindow="-120" windowWidth="29040" windowHeight="15720" tabRatio="806" activeTab="6" xr2:uid="{00000000-000D-0000-FFFF-FFFF00000000}"/>
  </bookViews>
  <sheets>
    <sheet name="SAŽETAK" sheetId="10" r:id="rId1"/>
    <sheet name="Račun prihoda i rashoda" sheetId="11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 " sheetId="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1" i="11" l="1"/>
  <c r="F47" i="11" l="1"/>
  <c r="F20" i="11"/>
  <c r="F92" i="11" l="1"/>
  <c r="F70" i="2"/>
  <c r="F67" i="2" s="1"/>
  <c r="F61" i="2" s="1"/>
  <c r="F128" i="2"/>
  <c r="F123" i="2"/>
  <c r="F225" i="2" l="1"/>
  <c r="F230" i="2"/>
  <c r="F212" i="2"/>
  <c r="F222" i="2" l="1"/>
  <c r="F211" i="2"/>
  <c r="F245" i="2" s="1"/>
  <c r="E100" i="11"/>
  <c r="F100" i="11"/>
  <c r="F320" i="2"/>
  <c r="F315" i="2"/>
  <c r="F305" i="2"/>
  <c r="F278" i="2"/>
  <c r="F271" i="2"/>
  <c r="F263" i="2"/>
  <c r="F258" i="2"/>
  <c r="F190" i="2"/>
  <c r="F189" i="2" s="1"/>
  <c r="F181" i="2"/>
  <c r="F179" i="2"/>
  <c r="F169" i="2"/>
  <c r="F161" i="2"/>
  <c r="F156" i="2"/>
  <c r="F127" i="2"/>
  <c r="F122" i="2"/>
  <c r="F114" i="2"/>
  <c r="F108" i="2"/>
  <c r="F100" i="2"/>
  <c r="F95" i="2"/>
  <c r="F84" i="2"/>
  <c r="F83" i="2" s="1"/>
  <c r="F26" i="2"/>
  <c r="F25" i="2" s="1"/>
  <c r="F17" i="2"/>
  <c r="F9" i="2"/>
  <c r="F40" i="2" l="1"/>
  <c r="F94" i="2"/>
  <c r="F82" i="2" s="1"/>
  <c r="F138" i="2" s="1"/>
  <c r="F304" i="2"/>
  <c r="F8" i="2"/>
  <c r="F19" i="2" s="1"/>
  <c r="F155" i="2"/>
  <c r="F144" i="2" s="1"/>
  <c r="F205" i="2" s="1"/>
  <c r="F314" i="2"/>
  <c r="F257" i="2"/>
  <c r="F251" i="2" s="1"/>
  <c r="F297" i="2" s="1"/>
  <c r="F153" i="11"/>
  <c r="E153" i="11"/>
  <c r="F180" i="11"/>
  <c r="F172" i="11"/>
  <c r="F165" i="11"/>
  <c r="F146" i="11"/>
  <c r="F145" i="11" s="1"/>
  <c r="F135" i="11"/>
  <c r="F134" i="11"/>
  <c r="F120" i="11"/>
  <c r="F118" i="11"/>
  <c r="F108" i="11"/>
  <c r="F95" i="11"/>
  <c r="F83" i="11"/>
  <c r="F77" i="11"/>
  <c r="F68" i="11"/>
  <c r="F58" i="11"/>
  <c r="F49" i="11"/>
  <c r="F48" i="11" s="1"/>
  <c r="F35" i="11"/>
  <c r="F34" i="11" s="1"/>
  <c r="F33" i="11"/>
  <c r="F27" i="11"/>
  <c r="F26" i="11" s="1"/>
  <c r="F13" i="11"/>
  <c r="F10" i="11"/>
  <c r="B11" i="5"/>
  <c r="C11" i="5"/>
  <c r="C28" i="8"/>
  <c r="B28" i="8"/>
  <c r="C10" i="8"/>
  <c r="B10" i="8"/>
  <c r="F7" i="11" l="1"/>
  <c r="F70" i="11" s="1"/>
  <c r="F183" i="11"/>
  <c r="F76" i="11"/>
  <c r="F164" i="11"/>
  <c r="F163" i="11" s="1"/>
  <c r="F303" i="2"/>
  <c r="F338" i="2" s="1"/>
  <c r="F94" i="11"/>
  <c r="F75" i="11" l="1"/>
  <c r="F182" i="11" s="1"/>
  <c r="F6" i="11"/>
  <c r="E127" i="2"/>
  <c r="E180" i="11" l="1"/>
  <c r="E172" i="11"/>
  <c r="E165" i="11"/>
  <c r="E146" i="11"/>
  <c r="E145" i="11" s="1"/>
  <c r="E136" i="11"/>
  <c r="E134" i="11"/>
  <c r="E120" i="11"/>
  <c r="E118" i="11"/>
  <c r="E108" i="11"/>
  <c r="E95" i="11"/>
  <c r="E92" i="11"/>
  <c r="E83" i="11"/>
  <c r="E77" i="11"/>
  <c r="E68" i="11"/>
  <c r="E58" i="11"/>
  <c r="E49" i="11"/>
  <c r="E35" i="11"/>
  <c r="E33" i="11"/>
  <c r="E27" i="11"/>
  <c r="E26" i="11" s="1"/>
  <c r="E20" i="11"/>
  <c r="E13" i="11"/>
  <c r="E10" i="11"/>
  <c r="E71" i="11" l="1"/>
  <c r="E76" i="11"/>
  <c r="E34" i="11"/>
  <c r="E164" i="11"/>
  <c r="E7" i="11"/>
  <c r="E48" i="11"/>
  <c r="E135" i="11"/>
  <c r="E183" i="11"/>
  <c r="E94" i="11"/>
  <c r="E70" i="11" l="1"/>
  <c r="E163" i="11"/>
  <c r="E6" i="11"/>
  <c r="E75" i="11"/>
  <c r="E182" i="11" l="1"/>
  <c r="E320" i="2" l="1"/>
  <c r="E315" i="2"/>
  <c r="E311" i="2"/>
  <c r="E305" i="2"/>
  <c r="E278" i="2"/>
  <c r="E271" i="2"/>
  <c r="E263" i="2"/>
  <c r="E258" i="2"/>
  <c r="E245" i="2"/>
  <c r="E190" i="2"/>
  <c r="E189" i="2" s="1"/>
  <c r="E181" i="2"/>
  <c r="E179" i="2"/>
  <c r="E169" i="2"/>
  <c r="E161" i="2"/>
  <c r="E156" i="2"/>
  <c r="E123" i="2"/>
  <c r="E122" i="2" s="1"/>
  <c r="E114" i="2"/>
  <c r="E108" i="2"/>
  <c r="E100" i="2"/>
  <c r="E95" i="2"/>
  <c r="E84" i="2"/>
  <c r="E83" i="2" s="1"/>
  <c r="E26" i="2"/>
  <c r="E25" i="2" s="1"/>
  <c r="E17" i="2"/>
  <c r="E9" i="2"/>
  <c r="E314" i="2" l="1"/>
  <c r="E8" i="2"/>
  <c r="E19" i="2" s="1"/>
  <c r="E155" i="2"/>
  <c r="E144" i="2" s="1"/>
  <c r="E205" i="2" s="1"/>
  <c r="E257" i="2"/>
  <c r="E251" i="2" s="1"/>
  <c r="E297" i="2" s="1"/>
  <c r="E304" i="2"/>
  <c r="E94" i="2"/>
  <c r="E82" i="2" s="1"/>
  <c r="E138" i="2" s="1"/>
  <c r="E303" i="2" l="1"/>
  <c r="E338" i="2" s="1"/>
  <c r="F36" i="10"/>
  <c r="G33" i="10" s="1"/>
  <c r="G36" i="10" s="1"/>
  <c r="G20" i="10"/>
  <c r="F20" i="10"/>
  <c r="G10" i="10"/>
  <c r="F10" i="10"/>
  <c r="G7" i="10"/>
  <c r="F7" i="10"/>
  <c r="F13" i="10" l="1"/>
  <c r="F21" i="10" s="1"/>
  <c r="F27" i="10" s="1"/>
  <c r="F28" i="10" s="1"/>
  <c r="G13" i="10"/>
  <c r="G21" i="10" s="1"/>
  <c r="G27" i="10" s="1"/>
  <c r="G28" i="10" s="1"/>
</calcChain>
</file>

<file path=xl/sharedStrings.xml><?xml version="1.0" encoding="utf-8"?>
<sst xmlns="http://schemas.openxmlformats.org/spreadsheetml/2006/main" count="682" uniqueCount="219">
  <si>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</si>
  <si>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</si>
  <si>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</si>
  <si>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</si>
  <si>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</si>
  <si>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</si>
  <si>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</si>
  <si>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</si>
  <si>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Rashodi poslovanja</t>
  </si>
  <si>
    <t>Rashodi za zaposlene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</si>
  <si>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</si>
  <si>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</si>
  <si>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</si>
  <si>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</si>
  <si>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</si>
  <si>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</si>
  <si>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</si>
  <si>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</si>
  <si>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</si>
  <si>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</si>
  <si>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</si>
  <si>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</si>
  <si>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</si>
  <si>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</si>
  <si>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Rashodi za nabavu proizvedene dugotrajne imovine</t>
  </si>
  <si>
    <t>Naziv</t>
  </si>
  <si>
    <t>Plan za 2024.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</si>
  <si>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</si>
  <si>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</si>
  <si>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</si>
  <si>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</si>
  <si>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</si>
  <si>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</si>
  <si>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</si>
  <si>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</si>
  <si>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</si>
  <si>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</si>
  <si>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</si>
  <si>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 xml:space="preserve">  52 Ostale pomoći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</si>
  <si>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</si>
  <si>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</si>
  <si>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</si>
  <si>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</si>
  <si>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</si>
  <si>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</si>
  <si>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</si>
  <si>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</si>
  <si>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</si>
  <si>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</si>
  <si>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</si>
  <si>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</si>
  <si>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</si>
  <si>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</si>
  <si>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</si>
  <si>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</si>
  <si>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</si>
  <si>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</si>
  <si>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</si>
  <si>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</si>
  <si>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PROGRAM 1013</t>
  </si>
  <si>
    <t>NAZIV PROGRAMA: ŠKOLSTVO</t>
  </si>
  <si>
    <t>Škole jednakih mogućnosti</t>
  </si>
  <si>
    <t>Izvor finanaciranja 51</t>
  </si>
  <si>
    <t>Pomoći EU</t>
  </si>
  <si>
    <t>Plaće (bruto)</t>
  </si>
  <si>
    <t>Plaće za redovan rad</t>
  </si>
  <si>
    <t>Plaće za prekovremeni rad</t>
  </si>
  <si>
    <t>Plaće za posebne uvjete rada</t>
  </si>
  <si>
    <t>Ostali rashodi za zapslene</t>
  </si>
  <si>
    <t>Ostali rashodi za zaposlene</t>
  </si>
  <si>
    <t>Doprinosi na plaće</t>
  </si>
  <si>
    <t>Doprinos za mirovinsko osiguranje</t>
  </si>
  <si>
    <t>Dobrinos za obvezno zdravstveno osiguranje</t>
  </si>
  <si>
    <t>Naknade troškova zaposlenima</t>
  </si>
  <si>
    <t>Službena putovanja</t>
  </si>
  <si>
    <t>Naknade za prijevoz, za rad na terenu i odvojeni život</t>
  </si>
  <si>
    <t>Stručno usavršavanje zaposlenika</t>
  </si>
  <si>
    <t>Ostale naknade troškova zaposlenika</t>
  </si>
  <si>
    <t>UKUPNO:</t>
  </si>
  <si>
    <t>Izvor financiranja 11</t>
  </si>
  <si>
    <t>OPĆI PRIHODI I PRIMICI</t>
  </si>
  <si>
    <t>Izvor finanaciranja 11</t>
  </si>
  <si>
    <t>Opći prihodi i primici</t>
  </si>
  <si>
    <t>Rashodi za materijal i energiju</t>
  </si>
  <si>
    <t>Rashodi za usluge</t>
  </si>
  <si>
    <t>Naknada troškova osobama izvan radnog odnosa</t>
  </si>
  <si>
    <t>Ostali nespomenuti rashodi psolovanja</t>
  </si>
  <si>
    <t>Financijski rashodi</t>
  </si>
  <si>
    <t>Ostali financijski rashodi</t>
  </si>
  <si>
    <t>Naknade građanima i kućanstvima na temelju osiguranja i druge naknade</t>
  </si>
  <si>
    <t>Ostale naknade građanima i kućanstvima iz proračuna</t>
  </si>
  <si>
    <t>Postrojenja i oprema</t>
  </si>
  <si>
    <t>Knjige, umjetnička djela i ostale izložbene vrijednosti</t>
  </si>
  <si>
    <t>Uredski materijal i ostali materijalni rashodi</t>
  </si>
  <si>
    <t>Materijal i sirovine</t>
  </si>
  <si>
    <t>Energija</t>
  </si>
  <si>
    <t>1013A101314</t>
  </si>
  <si>
    <t>OSNOVNO ŠKOLSTVO</t>
  </si>
  <si>
    <t>Izvor financiranja 52</t>
  </si>
  <si>
    <t>Materijal i dijelovi za tekuće i investicijsko održavanje</t>
  </si>
  <si>
    <t>Sitni inventar i auto gume</t>
  </si>
  <si>
    <t>Vojna sredstva za jednokratnu  upotrebu</t>
  </si>
  <si>
    <t>Službena , radna i zaštitna odjeća i obuća</t>
  </si>
  <si>
    <t>Usluge telofona, pošte i prijevoza</t>
  </si>
  <si>
    <t>Usluge tekućeg i investicijskog održavanja</t>
  </si>
  <si>
    <t>Ostale usluge</t>
  </si>
  <si>
    <t>Pristojbe i naknade</t>
  </si>
  <si>
    <t>Bankarske usluge i usluge platnog prometa</t>
  </si>
  <si>
    <t>Zatezne kamate</t>
  </si>
  <si>
    <t>Naknade građanima i kućanstvima u novcu</t>
  </si>
  <si>
    <t>Naknade građanima i kućanstvima u naravi</t>
  </si>
  <si>
    <t>Uredska oprema i namještaj</t>
  </si>
  <si>
    <t>Komunikacijska oprema</t>
  </si>
  <si>
    <t>Oprema za održavanje i zaštitu</t>
  </si>
  <si>
    <t>Instrumenti uređaji i strojevi</t>
  </si>
  <si>
    <t>Sportska i glazbena oprema</t>
  </si>
  <si>
    <t>Uređaji, strojevi i oprema za ostale namjene</t>
  </si>
  <si>
    <t>Knjige</t>
  </si>
  <si>
    <t>Izvor financiranja 44</t>
  </si>
  <si>
    <t>Decentralizirana sredstva</t>
  </si>
  <si>
    <t>Naknade za prijevoz, ra rad na terenu i odvojeni život</t>
  </si>
  <si>
    <t>Usluge promidžbe i informiranja</t>
  </si>
  <si>
    <t>Komunalne usluge</t>
  </si>
  <si>
    <t>Zakupnine i najamnine</t>
  </si>
  <si>
    <t>Zadravstvene i veterinarske usluge</t>
  </si>
  <si>
    <t>Intelektualne i osobne usluge</t>
  </si>
  <si>
    <t>Računalne usluge</t>
  </si>
  <si>
    <t>Nakn.trošk.osobama izvan rad.odn.</t>
  </si>
  <si>
    <t>Naknade za rad predstavničkih i izvršnih tijela, povjerenstava i slično</t>
  </si>
  <si>
    <t>Premije osiguranja</t>
  </si>
  <si>
    <t>Reprezenatacije</t>
  </si>
  <si>
    <t>Članarine i norme</t>
  </si>
  <si>
    <t>Troškovi sudskih postupaka</t>
  </si>
  <si>
    <t>Ostali nespomenuti rashodi poslovanja</t>
  </si>
  <si>
    <t>ŠKOLSTVO</t>
  </si>
  <si>
    <t>Izvor financiranja 61</t>
  </si>
  <si>
    <t>DONACIJE</t>
  </si>
  <si>
    <t>Izvor financiranja 43</t>
  </si>
  <si>
    <t xml:space="preserve">ŠKOLSTVO </t>
  </si>
  <si>
    <t>Izor financiranja 43</t>
  </si>
  <si>
    <t>OSTALI PRIHODI ZA POSEBNE NAMJENE(produženi)</t>
  </si>
  <si>
    <t>Zdravstvene i veterinarske usluge</t>
  </si>
  <si>
    <t>Dopirnos za zdravstveno osigurnaje u slučaju nezaposlenosti</t>
  </si>
  <si>
    <t>Izvor</t>
  </si>
  <si>
    <t>Pomoći proračnskim korisnicma iz proračuna koji im nije nadležan</t>
  </si>
  <si>
    <t>Tekuće pomoći proraračnskim korisnicima iz proraučuna koji im nije nadležan</t>
  </si>
  <si>
    <t>Kapitalne pomoći proračunskim korisnicma iz proračuna koji im nije nadležan</t>
  </si>
  <si>
    <t>Pomoći temeljem prijenosa EU sredstava</t>
  </si>
  <si>
    <t>Tekuće pomoći temeljem prijenosa EU sredstava</t>
  </si>
  <si>
    <t>Kapitalne pomoći temeljem prijenosa EU sredstava</t>
  </si>
  <si>
    <t>Ostali prihodi za posebne namjene</t>
  </si>
  <si>
    <t>Ostale pomoći</t>
  </si>
  <si>
    <t>Ukupno izvori</t>
  </si>
  <si>
    <t>Prihodi od  imovine</t>
  </si>
  <si>
    <t>Prihodi od financijske imovine</t>
  </si>
  <si>
    <t>Kamate na oročena sredstva i depozite po 
viđenjeu</t>
  </si>
  <si>
    <t>Prihodi od upravnih i administrativnih 
pristojbi, pristojbi po posebnim propisima i naknada</t>
  </si>
  <si>
    <t>Prihodi po posebnim propisima</t>
  </si>
  <si>
    <t>Ostali nespomenuti prihodi</t>
  </si>
  <si>
    <t>Prihodi od prodaje proizvoda i robe te pruženih usluga i prihoda od donacija</t>
  </si>
  <si>
    <t>Prihodi odr prodaje proizvoda i roba te pruženh usluga</t>
  </si>
  <si>
    <t>Prihodi od prodaje proizvoda i robe</t>
  </si>
  <si>
    <t>Prihodi od pruženih usluga</t>
  </si>
  <si>
    <t>Donacije od pravnih i fizičkih osoba izvan općeg proračuna</t>
  </si>
  <si>
    <t>Tekuće donacije</t>
  </si>
  <si>
    <t>Kapitalne donacije</t>
  </si>
  <si>
    <t xml:space="preserve">Donacije </t>
  </si>
  <si>
    <t>Vlastiti i ostali prihodi</t>
  </si>
  <si>
    <t>Prihodi iz nadležnog proračuna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</si>
  <si>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</si>
  <si>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</si>
  <si>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neifnancijske imovine</t>
  </si>
  <si>
    <t>Rezultat poslovanja</t>
  </si>
  <si>
    <t>RAZLIKA VIŠAK / MANJAK</t>
  </si>
  <si>
    <t>UKUPNO PRIHODI</t>
  </si>
  <si>
    <t>Ukupno izvor</t>
  </si>
  <si>
    <t>Nakn.trošk.osobama izvan radnog odnosa</t>
  </si>
  <si>
    <t>Donacije</t>
  </si>
  <si>
    <t>UKUPNO RASHODI</t>
  </si>
  <si>
    <t>UKUPNO PO IZVORU</t>
  </si>
  <si>
    <t>Doprinos za obvezno zdravstveno osiguranje u slučaju nezaposlenosti</t>
  </si>
  <si>
    <t>Reprezentacije</t>
  </si>
  <si>
    <t xml:space="preserve">Škole jednakih mogućnosti
</t>
  </si>
  <si>
    <t>1. Opći prihodi i primici</t>
  </si>
  <si>
    <t>2.Vlastiti i ostali prihodi</t>
  </si>
  <si>
    <t>3. Prihodi za posebne namjene</t>
  </si>
  <si>
    <t>4.Decentralizirana sredstva</t>
  </si>
  <si>
    <t>44 Decentralizirana sredstva</t>
  </si>
  <si>
    <t>5. Pomoći EU</t>
  </si>
  <si>
    <t>51 Pomoći EU</t>
  </si>
  <si>
    <t>6. Pomoći</t>
  </si>
  <si>
    <t>7.Donacije</t>
  </si>
  <si>
    <t>61 Donacije</t>
  </si>
  <si>
    <t>31 Vlastiti prihodi</t>
  </si>
  <si>
    <t>09 OBRAZOVANJE</t>
  </si>
  <si>
    <t>0912 Osnovno obrazovanje</t>
  </si>
  <si>
    <t>0960 Projekt "Škole jednakih mogućnosti"</t>
  </si>
  <si>
    <t>Projekt Građanski odgoj</t>
  </si>
  <si>
    <t>Ostale pomoći (MZO,OPĆINA, HRVATSKI ZAVOD ZA ZAPOŠLJAVANJE)</t>
  </si>
  <si>
    <t>Ostali prihodi za posebne namjene(roditelji, djelatnici,)</t>
  </si>
  <si>
    <t>1013A101343</t>
  </si>
  <si>
    <t>Aktivnost 1013T100117</t>
  </si>
  <si>
    <t>1013A101301</t>
  </si>
  <si>
    <t>REBALANS FINANCIJSKOG PLANA OŠ VLADIMIRA NAZORA PRIBISLAVEC ZA 2024. GODINU</t>
  </si>
  <si>
    <t>Rebalans 2024.</t>
  </si>
  <si>
    <t>Usluge telefona, pošta  i prijevoza</t>
  </si>
  <si>
    <t>Zakupnine i najamnine(licenca)</t>
  </si>
  <si>
    <t>1013A101304</t>
  </si>
  <si>
    <t>NATJECANJA UČENIKA</t>
  </si>
  <si>
    <t>Ugovor o djelu</t>
  </si>
  <si>
    <t>Reprezentacija</t>
  </si>
  <si>
    <t>Ostale usluge (film i izrada fotografija)</t>
  </si>
  <si>
    <t>Tekuće donacije u novcu</t>
  </si>
  <si>
    <t>Ostali rashodi</t>
  </si>
  <si>
    <t>Pomoći od izvanproračunskih korisnika</t>
  </si>
  <si>
    <t>Tekuće pomoći od izvanproračunskih korisnika</t>
  </si>
  <si>
    <t>Pribislavec,19.12.2024.                            Ravnatelj: Bruno Matotek, mag.theol.                          Predsjednica ŠO: Maja Okreša, dipl.uč.</t>
  </si>
  <si>
    <t>Pribislavec, 19.12.2024.             Ravnatelj: Bruno Matotek, mag.theol.                          Predsjednica ŠO: Maja Okreša, dipl.uč.</t>
  </si>
  <si>
    <t>Pribislavec, 19.12.2024.        Ravnatelj: Bruno Matotek, mag.theol.                          Predsjednica ŠO: Maja Okreša, dipl.uč.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</si>
</sst>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#,##0.00"/>
    <numFmt numFmtId="165" formatCode="#,##0.00_ ;\-#,##0.00\ 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sz val="8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3" borderId="1" xfId="0" quotePrefix="1" applyNumberFormat="1" applyFont="1" applyFill="1" applyBorder="1" applyAlignment="1">
      <alignment horizontal="right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wrapText="1"/>
    </xf>
    <xf numFmtId="0" fontId="16" fillId="0" borderId="0" xfId="0" quotePrefix="1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2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164" fontId="6" fillId="2" borderId="4" xfId="0" applyNumberFormat="1" applyFont="1" applyFill="1" applyBorder="1" applyAlignment="1">
      <alignment horizontal="right"/>
    </xf>
    <xf numFmtId="164" fontId="3" fillId="2" borderId="4" xfId="0" applyNumberFormat="1" applyFont="1" applyFill="1" applyBorder="1" applyAlignment="1">
      <alignment horizontal="right"/>
    </xf>
    <xf numFmtId="165" fontId="6" fillId="2" borderId="4" xfId="0" applyNumberFormat="1" applyFont="1" applyFill="1" applyBorder="1" applyAlignment="1">
      <alignment horizontal="right"/>
    </xf>
    <xf numFmtId="165" fontId="3" fillId="2" borderId="4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11" fillId="0" borderId="0" xfId="0" applyFont="1"/>
    <xf numFmtId="0" fontId="6" fillId="2" borderId="4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164" fontId="6" fillId="4" borderId="4" xfId="0" applyNumberFormat="1" applyFont="1" applyFill="1" applyBorder="1" applyAlignment="1">
      <alignment horizontal="right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8" fillId="2" borderId="4" xfId="0" quotePrefix="1" applyFont="1" applyFill="1" applyBorder="1" applyAlignment="1">
      <alignment horizontal="left" vertical="center"/>
    </xf>
    <xf numFmtId="0" fontId="21" fillId="2" borderId="3" xfId="0" quotePrefix="1" applyFont="1" applyFill="1" applyBorder="1" applyAlignment="1">
      <alignment horizontal="left" vertical="center"/>
    </xf>
    <xf numFmtId="0" fontId="9" fillId="2" borderId="4" xfId="0" quotePrefix="1" applyFont="1" applyFill="1" applyBorder="1" applyAlignment="1">
      <alignment horizontal="left" vertical="center"/>
    </xf>
    <xf numFmtId="0" fontId="7" fillId="2" borderId="4" xfId="0" quotePrefix="1" applyFont="1" applyFill="1" applyBorder="1" applyAlignment="1">
      <alignment horizontal="left" vertical="center" wrapText="1"/>
    </xf>
    <xf numFmtId="0" fontId="9" fillId="2" borderId="4" xfId="0" quotePrefix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0" xfId="0" quotePrefix="1" applyFont="1" applyFill="1" applyAlignment="1">
      <alignment horizontal="left" vertical="center"/>
    </xf>
    <xf numFmtId="0" fontId="8" fillId="2" borderId="0" xfId="0" quotePrefix="1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right"/>
    </xf>
    <xf numFmtId="0" fontId="0" fillId="2" borderId="0" xfId="0" applyFill="1"/>
    <xf numFmtId="0" fontId="6" fillId="4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64" fontId="20" fillId="2" borderId="4" xfId="0" applyNumberFormat="1" applyFont="1" applyFill="1" applyBorder="1" applyAlignment="1">
      <alignment horizontal="right"/>
    </xf>
    <xf numFmtId="0" fontId="0" fillId="2" borderId="1" xfId="0" applyFill="1" applyBorder="1"/>
    <xf numFmtId="0" fontId="0" fillId="2" borderId="3" xfId="0" applyFill="1" applyBorder="1"/>
    <xf numFmtId="0" fontId="0" fillId="2" borderId="3" xfId="0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/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/>
    <xf numFmtId="0" fontId="7" fillId="2" borderId="2" xfId="0" quotePrefix="1" applyFont="1" applyFill="1" applyBorder="1" applyAlignment="1">
      <alignment horizontal="left" vertical="center"/>
    </xf>
    <xf numFmtId="0" fontId="8" fillId="2" borderId="2" xfId="0" quotePrefix="1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21" fillId="2" borderId="4" xfId="0" quotePrefix="1" applyFont="1" applyFill="1" applyBorder="1" applyAlignment="1">
      <alignment horizontal="left" vertical="center"/>
    </xf>
    <xf numFmtId="0" fontId="7" fillId="2" borderId="4" xfId="0" quotePrefix="1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/>
    <xf numFmtId="164" fontId="19" fillId="2" borderId="4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0" fontId="8" fillId="2" borderId="3" xfId="0" quotePrefix="1" applyFont="1" applyFill="1" applyBorder="1" applyAlignment="1">
      <alignment horizontal="center" vertical="center"/>
    </xf>
    <xf numFmtId="0" fontId="7" fillId="2" borderId="3" xfId="0" quotePrefix="1" applyFont="1" applyFill="1" applyBorder="1" applyAlignment="1">
      <alignment horizontal="center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center" vertical="center" wrapText="1"/>
    </xf>
    <xf numFmtId="0" fontId="19" fillId="0" borderId="3" xfId="0" applyFont="1" applyBorder="1"/>
    <xf numFmtId="0" fontId="20" fillId="0" borderId="3" xfId="0" applyFont="1" applyBorder="1" applyAlignment="1">
      <alignment horizontal="center"/>
    </xf>
    <xf numFmtId="164" fontId="6" fillId="2" borderId="3" xfId="0" applyNumberFormat="1" applyFont="1" applyFill="1" applyBorder="1" applyAlignment="1">
      <alignment horizontal="right"/>
    </xf>
    <xf numFmtId="164" fontId="20" fillId="0" borderId="3" xfId="0" applyNumberFormat="1" applyFont="1" applyBorder="1"/>
    <xf numFmtId="164" fontId="19" fillId="0" borderId="3" xfId="0" applyNumberFormat="1" applyFont="1" applyBorder="1"/>
    <xf numFmtId="0" fontId="6" fillId="5" borderId="4" xfId="0" applyFont="1" applyFill="1" applyBorder="1" applyAlignment="1">
      <alignment horizontal="center" vertical="center" wrapText="1"/>
    </xf>
    <xf numFmtId="0" fontId="6" fillId="5" borderId="3" xfId="0" applyNumberFormat="1" applyFont="1" applyFill="1" applyBorder="1" applyAlignment="1" applyProtection="1">
      <alignment horizontal="center" vertical="center" wrapText="1"/>
    </xf>
    <xf numFmtId="0" fontId="19" fillId="5" borderId="3" xfId="0" applyFont="1" applyFill="1" applyBorder="1" applyAlignment="1">
      <alignment horizontal="center" wrapText="1"/>
    </xf>
    <xf numFmtId="0" fontId="19" fillId="5" borderId="4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 wrapText="1"/>
    </xf>
    <xf numFmtId="164" fontId="6" fillId="5" borderId="4" xfId="0" applyNumberFormat="1" applyFont="1" applyFill="1" applyBorder="1" applyAlignment="1">
      <alignment horizontal="center"/>
    </xf>
    <xf numFmtId="164" fontId="6" fillId="3" borderId="3" xfId="0" applyNumberFormat="1" applyFont="1" applyFill="1" applyBorder="1" applyAlignment="1">
      <alignment horizontal="right"/>
    </xf>
    <xf numFmtId="164" fontId="6" fillId="0" borderId="3" xfId="0" applyNumberFormat="1" applyFont="1" applyFill="1" applyBorder="1" applyAlignment="1">
      <alignment horizontal="right"/>
    </xf>
    <xf numFmtId="164" fontId="6" fillId="0" borderId="3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0" fillId="0" borderId="0" xfId="0" applyFont="1"/>
    <xf numFmtId="0" fontId="18" fillId="2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12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10" fillId="0" borderId="0" xfId="0" applyFont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opLeftCell="A16" workbookViewId="0">
      <selection activeCell="J28" sqref="J28"/>
    </sheetView>
  </sheetViews>
  <sheetFormatPr defaultRowHeight="15" x14ac:dyDescent="0.25"/>
  <cols>
    <col min="5" max="7" width="25.28515625" customWidth="1"/>
  </cols>
  <sheetData>
    <row r="1" spans="1:7" ht="42" customHeight="1" x14ac:dyDescent="0.25">
      <c r="A1" s="143" t="s">
        <v>203</v>
      </c>
      <c r="B1" s="143"/>
      <c r="C1" s="143"/>
      <c r="D1" s="143"/>
      <c r="E1" s="143"/>
      <c r="F1" s="143"/>
      <c r="G1" s="143"/>
    </row>
    <row r="2" spans="1:7" ht="6.75" customHeight="1" x14ac:dyDescent="0.25">
      <c r="A2" s="22"/>
      <c r="B2" s="22"/>
      <c r="C2" s="22"/>
      <c r="D2" s="22"/>
      <c r="E2" s="22"/>
      <c r="F2" s="22"/>
      <c r="G2" s="22"/>
    </row>
    <row r="3" spans="1:7" ht="15.75" x14ac:dyDescent="0.25">
      <c r="A3" s="143" t="s">
        <v>15</v>
      </c>
      <c r="B3" s="143"/>
      <c r="C3" s="143"/>
      <c r="D3" s="143"/>
      <c r="E3" s="143"/>
      <c r="F3" s="143"/>
      <c r="G3" s="143"/>
    </row>
    <row r="4" spans="1:7" ht="15.75" x14ac:dyDescent="0.25">
      <c r="A4" s="143" t="s">
        <v>21</v>
      </c>
      <c r="B4" s="144"/>
      <c r="C4" s="144"/>
      <c r="D4" s="144"/>
      <c r="E4" s="144"/>
      <c r="F4" s="144"/>
      <c r="G4" s="144"/>
    </row>
    <row r="5" spans="1:7" ht="18" x14ac:dyDescent="0.25">
      <c r="A5" s="1"/>
      <c r="B5" s="2"/>
      <c r="C5" s="2"/>
      <c r="D5" s="2"/>
      <c r="E5" s="4"/>
      <c r="F5" s="5"/>
      <c r="G5" s="5"/>
    </row>
    <row r="6" spans="1:7" x14ac:dyDescent="0.25">
      <c r="A6" s="26"/>
      <c r="B6" s="27"/>
      <c r="C6" s="27"/>
      <c r="D6" s="28"/>
      <c r="E6" s="29"/>
      <c r="F6" s="122" t="s">
        <v>26</v>
      </c>
      <c r="G6" s="122" t="s">
        <v>204</v>
      </c>
    </row>
    <row r="7" spans="1:7" x14ac:dyDescent="0.25">
      <c r="A7" s="145" t="s">
        <v>0</v>
      </c>
      <c r="B7" s="146"/>
      <c r="C7" s="146"/>
      <c r="D7" s="146"/>
      <c r="E7" s="147"/>
      <c r="F7" s="128">
        <f t="shared" ref="F7:G7" si="0">F8+F9</f>
        <v>1285953.95</v>
      </c>
      <c r="G7" s="128">
        <f t="shared" si="0"/>
        <v>1945206.36</v>
      </c>
    </row>
    <row r="8" spans="1:7" x14ac:dyDescent="0.25">
      <c r="A8" s="148" t="s">
        <v>27</v>
      </c>
      <c r="B8" s="149"/>
      <c r="C8" s="149"/>
      <c r="D8" s="149"/>
      <c r="E8" s="142"/>
      <c r="F8" s="129">
        <v>1285953.95</v>
      </c>
      <c r="G8" s="129">
        <v>1945206.36</v>
      </c>
    </row>
    <row r="9" spans="1:7" x14ac:dyDescent="0.25">
      <c r="A9" s="150" t="s">
        <v>28</v>
      </c>
      <c r="B9" s="142"/>
      <c r="C9" s="142"/>
      <c r="D9" s="142"/>
      <c r="E9" s="142"/>
      <c r="F9" s="129">
        <v>0</v>
      </c>
      <c r="G9" s="129">
        <v>0</v>
      </c>
    </row>
    <row r="10" spans="1:7" x14ac:dyDescent="0.25">
      <c r="A10" s="32" t="s">
        <v>1</v>
      </c>
      <c r="B10" s="40"/>
      <c r="C10" s="40"/>
      <c r="D10" s="40"/>
      <c r="E10" s="40"/>
      <c r="F10" s="128">
        <f t="shared" ref="F10:G10" si="1">F11+F12</f>
        <v>1285953.95</v>
      </c>
      <c r="G10" s="128">
        <f t="shared" si="1"/>
        <v>1928301.04</v>
      </c>
    </row>
    <row r="11" spans="1:7" x14ac:dyDescent="0.25">
      <c r="A11" s="151" t="s">
        <v>29</v>
      </c>
      <c r="B11" s="149"/>
      <c r="C11" s="149"/>
      <c r="D11" s="149"/>
      <c r="E11" s="149"/>
      <c r="F11" s="129">
        <v>1259409.3899999999</v>
      </c>
      <c r="G11" s="129">
        <v>1892086.6</v>
      </c>
    </row>
    <row r="12" spans="1:7" x14ac:dyDescent="0.25">
      <c r="A12" s="141" t="s">
        <v>30</v>
      </c>
      <c r="B12" s="142"/>
      <c r="C12" s="142"/>
      <c r="D12" s="142"/>
      <c r="E12" s="142"/>
      <c r="F12" s="130">
        <v>26544.560000000001</v>
      </c>
      <c r="G12" s="130">
        <v>36214.44</v>
      </c>
    </row>
    <row r="13" spans="1:7" x14ac:dyDescent="0.25">
      <c r="A13" s="152" t="s">
        <v>51</v>
      </c>
      <c r="B13" s="146"/>
      <c r="C13" s="146"/>
      <c r="D13" s="146"/>
      <c r="E13" s="146"/>
      <c r="F13" s="128">
        <f t="shared" ref="F13:G13" si="2">F7-F10</f>
        <v>0</v>
      </c>
      <c r="G13" s="128">
        <f t="shared" si="2"/>
        <v>16905.320000000065</v>
      </c>
    </row>
    <row r="14" spans="1:7" ht="18" x14ac:dyDescent="0.25">
      <c r="A14" s="22"/>
      <c r="B14" s="20"/>
      <c r="C14" s="20"/>
      <c r="D14" s="20"/>
      <c r="E14" s="20"/>
      <c r="F14" s="20"/>
      <c r="G14" s="21"/>
    </row>
    <row r="15" spans="1:7" ht="15.75" x14ac:dyDescent="0.25">
      <c r="A15" s="143" t="s">
        <v>22</v>
      </c>
      <c r="B15" s="144"/>
      <c r="C15" s="144"/>
      <c r="D15" s="144"/>
      <c r="E15" s="144"/>
      <c r="F15" s="144"/>
      <c r="G15" s="144"/>
    </row>
    <row r="16" spans="1:7" ht="18" x14ac:dyDescent="0.25">
      <c r="A16" s="22"/>
      <c r="B16" s="20"/>
      <c r="C16" s="20"/>
      <c r="D16" s="20"/>
      <c r="E16" s="20"/>
      <c r="F16" s="20"/>
      <c r="G16" s="21"/>
    </row>
    <row r="17" spans="1:7" x14ac:dyDescent="0.25">
      <c r="A17" s="26"/>
      <c r="B17" s="27"/>
      <c r="C17" s="27"/>
      <c r="D17" s="28"/>
      <c r="E17" s="29"/>
      <c r="F17" s="122" t="s">
        <v>26</v>
      </c>
      <c r="G17" s="122" t="s">
        <v>204</v>
      </c>
    </row>
    <row r="18" spans="1:7" x14ac:dyDescent="0.25">
      <c r="A18" s="141" t="s">
        <v>31</v>
      </c>
      <c r="B18" s="142"/>
      <c r="C18" s="142"/>
      <c r="D18" s="142"/>
      <c r="E18" s="142"/>
      <c r="F18" s="41">
        <v>0</v>
      </c>
      <c r="G18" s="41">
        <v>0</v>
      </c>
    </row>
    <row r="19" spans="1:7" x14ac:dyDescent="0.25">
      <c r="A19" s="141" t="s">
        <v>32</v>
      </c>
      <c r="B19" s="142"/>
      <c r="C19" s="142"/>
      <c r="D19" s="142"/>
      <c r="E19" s="142"/>
      <c r="F19" s="41">
        <v>0</v>
      </c>
      <c r="G19" s="41">
        <v>0</v>
      </c>
    </row>
    <row r="20" spans="1:7" x14ac:dyDescent="0.25">
      <c r="A20" s="152" t="s">
        <v>2</v>
      </c>
      <c r="B20" s="146"/>
      <c r="C20" s="146"/>
      <c r="D20" s="146"/>
      <c r="E20" s="146"/>
      <c r="F20" s="30">
        <f t="shared" ref="F20:G20" si="3">F18-F19</f>
        <v>0</v>
      </c>
      <c r="G20" s="30">
        <f t="shared" si="3"/>
        <v>0</v>
      </c>
    </row>
    <row r="21" spans="1:7" x14ac:dyDescent="0.25">
      <c r="A21" s="152" t="s">
        <v>52</v>
      </c>
      <c r="B21" s="146"/>
      <c r="C21" s="146"/>
      <c r="D21" s="146"/>
      <c r="E21" s="146"/>
      <c r="F21" s="30">
        <f t="shared" ref="F21:G21" si="4">F13+F20</f>
        <v>0</v>
      </c>
      <c r="G21" s="30">
        <f t="shared" si="4"/>
        <v>16905.320000000065</v>
      </c>
    </row>
    <row r="22" spans="1:7" ht="18" x14ac:dyDescent="0.25">
      <c r="A22" s="19"/>
      <c r="B22" s="20"/>
      <c r="C22" s="20"/>
      <c r="D22" s="20"/>
      <c r="E22" s="20"/>
      <c r="F22" s="20"/>
      <c r="G22" s="21"/>
    </row>
    <row r="23" spans="1:7" ht="15.75" x14ac:dyDescent="0.25">
      <c r="A23" s="143" t="s">
        <v>53</v>
      </c>
      <c r="B23" s="144"/>
      <c r="C23" s="144"/>
      <c r="D23" s="144"/>
      <c r="E23" s="144"/>
      <c r="F23" s="144"/>
      <c r="G23" s="144"/>
    </row>
    <row r="24" spans="1:7" ht="15.75" x14ac:dyDescent="0.25">
      <c r="A24" s="38"/>
      <c r="B24" s="39"/>
      <c r="C24" s="39"/>
      <c r="D24" s="39"/>
      <c r="E24" s="39"/>
      <c r="F24" s="39"/>
      <c r="G24" s="39"/>
    </row>
    <row r="25" spans="1:7" x14ac:dyDescent="0.25">
      <c r="A25" s="26"/>
      <c r="B25" s="27"/>
      <c r="C25" s="27"/>
      <c r="D25" s="28"/>
      <c r="E25" s="29"/>
      <c r="F25" s="122" t="s">
        <v>26</v>
      </c>
      <c r="G25" s="122" t="s">
        <v>204</v>
      </c>
    </row>
    <row r="26" spans="1:7" ht="15" customHeight="1" x14ac:dyDescent="0.25">
      <c r="A26" s="155" t="s">
        <v>54</v>
      </c>
      <c r="B26" s="156"/>
      <c r="C26" s="156"/>
      <c r="D26" s="156"/>
      <c r="E26" s="157"/>
      <c r="F26" s="42">
        <v>0</v>
      </c>
      <c r="G26" s="42">
        <v>0</v>
      </c>
    </row>
    <row r="27" spans="1:7" ht="15" customHeight="1" x14ac:dyDescent="0.25">
      <c r="A27" s="152" t="s">
        <v>55</v>
      </c>
      <c r="B27" s="146"/>
      <c r="C27" s="146"/>
      <c r="D27" s="146"/>
      <c r="E27" s="146"/>
      <c r="F27" s="43">
        <f t="shared" ref="F27:G27" si="5">F21+F26</f>
        <v>0</v>
      </c>
      <c r="G27" s="43">
        <f t="shared" si="5"/>
        <v>16905.320000000065</v>
      </c>
    </row>
    <row r="28" spans="1:7" ht="45" customHeight="1" x14ac:dyDescent="0.25">
      <c r="A28" s="145" t="s">
        <v>56</v>
      </c>
      <c r="B28" s="160"/>
      <c r="C28" s="160"/>
      <c r="D28" s="160"/>
      <c r="E28" s="161"/>
      <c r="F28" s="43">
        <f t="shared" ref="F28:G28" si="6">F13+F20+F26-F27</f>
        <v>0</v>
      </c>
      <c r="G28" s="43">
        <f t="shared" si="6"/>
        <v>0</v>
      </c>
    </row>
    <row r="29" spans="1:7" ht="15.75" x14ac:dyDescent="0.25">
      <c r="A29" s="44"/>
      <c r="B29" s="45"/>
      <c r="C29" s="45"/>
      <c r="D29" s="45"/>
      <c r="E29" s="45"/>
      <c r="F29" s="45"/>
      <c r="G29" s="45"/>
    </row>
    <row r="30" spans="1:7" ht="15.75" x14ac:dyDescent="0.25">
      <c r="A30" s="162" t="s">
        <v>50</v>
      </c>
      <c r="B30" s="162"/>
      <c r="C30" s="162"/>
      <c r="D30" s="162"/>
      <c r="E30" s="162"/>
      <c r="F30" s="162"/>
      <c r="G30" s="162"/>
    </row>
    <row r="31" spans="1:7" ht="18" x14ac:dyDescent="0.25">
      <c r="A31" s="46"/>
      <c r="B31" s="47"/>
      <c r="C31" s="47"/>
      <c r="D31" s="47"/>
      <c r="E31" s="47"/>
      <c r="F31" s="47"/>
      <c r="G31" s="48"/>
    </row>
    <row r="32" spans="1:7" x14ac:dyDescent="0.25">
      <c r="A32" s="49"/>
      <c r="B32" s="50"/>
      <c r="C32" s="50"/>
      <c r="D32" s="51"/>
      <c r="E32" s="52"/>
      <c r="F32" s="122" t="s">
        <v>26</v>
      </c>
      <c r="G32" s="122" t="s">
        <v>204</v>
      </c>
    </row>
    <row r="33" spans="1:7" x14ac:dyDescent="0.25">
      <c r="A33" s="155" t="s">
        <v>54</v>
      </c>
      <c r="B33" s="156"/>
      <c r="C33" s="156"/>
      <c r="D33" s="156"/>
      <c r="E33" s="157"/>
      <c r="F33" s="42">
        <v>0</v>
      </c>
      <c r="G33" s="42">
        <f>F36</f>
        <v>0</v>
      </c>
    </row>
    <row r="34" spans="1:7" ht="28.5" customHeight="1" x14ac:dyDescent="0.25">
      <c r="A34" s="155" t="s">
        <v>57</v>
      </c>
      <c r="B34" s="156"/>
      <c r="C34" s="156"/>
      <c r="D34" s="156"/>
      <c r="E34" s="157"/>
      <c r="F34" s="42">
        <v>0</v>
      </c>
      <c r="G34" s="42">
        <v>0</v>
      </c>
    </row>
    <row r="35" spans="1:7" x14ac:dyDescent="0.25">
      <c r="A35" s="155" t="s">
        <v>58</v>
      </c>
      <c r="B35" s="158"/>
      <c r="C35" s="158"/>
      <c r="D35" s="158"/>
      <c r="E35" s="159"/>
      <c r="F35" s="42">
        <v>0</v>
      </c>
      <c r="G35" s="42">
        <v>0</v>
      </c>
    </row>
    <row r="36" spans="1:7" ht="15" customHeight="1" x14ac:dyDescent="0.25">
      <c r="A36" s="152" t="s">
        <v>55</v>
      </c>
      <c r="B36" s="146"/>
      <c r="C36" s="146"/>
      <c r="D36" s="146"/>
      <c r="E36" s="146"/>
      <c r="F36" s="31">
        <f t="shared" ref="F36:G36" si="7">F33-F34+F35</f>
        <v>0</v>
      </c>
      <c r="G36" s="31">
        <f t="shared" si="7"/>
        <v>0</v>
      </c>
    </row>
    <row r="37" spans="1:7" x14ac:dyDescent="0.25">
      <c r="A37" s="153"/>
      <c r="B37" s="154"/>
      <c r="C37" s="154"/>
      <c r="D37" s="154"/>
      <c r="E37" s="154"/>
      <c r="F37" s="154"/>
      <c r="G37" s="154"/>
    </row>
    <row r="38" spans="1:7" ht="15.75" customHeight="1" x14ac:dyDescent="0.25"/>
    <row r="39" spans="1:7" ht="33.75" customHeight="1" x14ac:dyDescent="0.25">
      <c r="A39" s="140" t="s">
        <v>216</v>
      </c>
      <c r="B39" s="140"/>
      <c r="C39" s="140"/>
      <c r="D39" s="140"/>
      <c r="E39" s="140"/>
      <c r="F39" s="140"/>
      <c r="G39" s="140"/>
    </row>
  </sheetData>
  <mergeCells count="25">
    <mergeCell ref="A33:E33"/>
    <mergeCell ref="A34:E34"/>
    <mergeCell ref="A35:E35"/>
    <mergeCell ref="A36:E36"/>
    <mergeCell ref="A23:G23"/>
    <mergeCell ref="A26:E26"/>
    <mergeCell ref="A27:E27"/>
    <mergeCell ref="A28:E28"/>
    <mergeCell ref="A30:G30"/>
    <mergeCell ref="A39:G39"/>
    <mergeCell ref="A19:E19"/>
    <mergeCell ref="A1:G1"/>
    <mergeCell ref="A3:G3"/>
    <mergeCell ref="A4:G4"/>
    <mergeCell ref="A7:E7"/>
    <mergeCell ref="A8:E8"/>
    <mergeCell ref="A9:E9"/>
    <mergeCell ref="A11:E11"/>
    <mergeCell ref="A12:E12"/>
    <mergeCell ref="A13:E13"/>
    <mergeCell ref="A15:G15"/>
    <mergeCell ref="A18:E18"/>
    <mergeCell ref="A37:G37"/>
    <mergeCell ref="A20:E20"/>
    <mergeCell ref="A21:E21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702CC-9E24-4065-B83D-D390E400CBBE}">
  <dimension ref="A1:G186"/>
  <sheetViews>
    <sheetView topLeftCell="A172" zoomScale="125" zoomScaleNormal="125" workbookViewId="0">
      <selection activeCell="A185" sqref="A185:G185"/>
    </sheetView>
  </sheetViews>
  <sheetFormatPr defaultRowHeight="15" x14ac:dyDescent="0.25"/>
  <cols>
    <col min="1" max="1" width="8.42578125" customWidth="1"/>
    <col min="2" max="2" width="7.7109375" customWidth="1"/>
    <col min="3" max="3" width="7.28515625" customWidth="1"/>
    <col min="4" max="4" width="38.140625" customWidth="1"/>
    <col min="5" max="6" width="13.28515625" customWidth="1"/>
  </cols>
  <sheetData>
    <row r="1" spans="1:7" ht="42" customHeight="1" x14ac:dyDescent="0.25">
      <c r="A1" s="143" t="s">
        <v>203</v>
      </c>
      <c r="B1" s="143"/>
      <c r="C1" s="143"/>
      <c r="D1" s="143"/>
      <c r="E1" s="143"/>
      <c r="F1" s="143"/>
      <c r="G1" s="143"/>
    </row>
    <row r="2" spans="1:7" ht="18" customHeight="1" x14ac:dyDescent="0.25">
      <c r="A2" s="168" t="s">
        <v>15</v>
      </c>
      <c r="B2" s="168"/>
      <c r="C2" s="168"/>
      <c r="D2" s="168"/>
      <c r="E2" s="168"/>
      <c r="F2" s="131"/>
    </row>
    <row r="3" spans="1:7" ht="18" customHeight="1" x14ac:dyDescent="0.25">
      <c r="A3" s="168" t="s">
        <v>4</v>
      </c>
      <c r="B3" s="168"/>
      <c r="C3" s="168"/>
      <c r="D3" s="168"/>
      <c r="E3" s="168"/>
      <c r="F3" s="131"/>
    </row>
    <row r="4" spans="1:7" ht="15.75" customHeight="1" x14ac:dyDescent="0.25">
      <c r="A4" s="168" t="s">
        <v>33</v>
      </c>
      <c r="B4" s="168"/>
      <c r="C4" s="168"/>
      <c r="D4" s="168"/>
      <c r="E4" s="168"/>
      <c r="F4" s="131"/>
    </row>
    <row r="5" spans="1:7" ht="26.25" x14ac:dyDescent="0.25">
      <c r="A5" s="123" t="s">
        <v>5</v>
      </c>
      <c r="B5" s="124" t="s">
        <v>6</v>
      </c>
      <c r="C5" s="124" t="s">
        <v>143</v>
      </c>
      <c r="D5" s="124" t="s">
        <v>3</v>
      </c>
      <c r="E5" s="122" t="s">
        <v>26</v>
      </c>
      <c r="F5" s="122" t="s">
        <v>204</v>
      </c>
    </row>
    <row r="6" spans="1:7" ht="15.75" customHeight="1" x14ac:dyDescent="0.25">
      <c r="A6" s="125">
        <v>6</v>
      </c>
      <c r="B6" s="125"/>
      <c r="C6" s="125"/>
      <c r="D6" s="126" t="s">
        <v>7</v>
      </c>
      <c r="E6" s="127">
        <f>SUM(E7+E26+E21+E34+E48)</f>
        <v>1689212.7000000002</v>
      </c>
      <c r="F6" s="127">
        <f>SUM(F7+F26+F21+F34+F48)</f>
        <v>1945206.3599999999</v>
      </c>
    </row>
    <row r="7" spans="1:7" ht="25.5" x14ac:dyDescent="0.25">
      <c r="A7" s="77"/>
      <c r="B7" s="77">
        <v>63</v>
      </c>
      <c r="C7" s="78"/>
      <c r="D7" s="72" t="s">
        <v>23</v>
      </c>
      <c r="E7" s="66">
        <f>SUM(E10+E13)</f>
        <v>1604095.34</v>
      </c>
      <c r="F7" s="66">
        <f>SUM(F8+F10+F13)</f>
        <v>1833718.13</v>
      </c>
    </row>
    <row r="8" spans="1:7" x14ac:dyDescent="0.25">
      <c r="A8" s="77"/>
      <c r="B8" s="78">
        <v>634</v>
      </c>
      <c r="C8" s="78"/>
      <c r="D8" s="60" t="s">
        <v>214</v>
      </c>
      <c r="E8" s="66">
        <v>0</v>
      </c>
      <c r="F8" s="66">
        <v>24638.28</v>
      </c>
    </row>
    <row r="9" spans="1:7" ht="25.5" x14ac:dyDescent="0.25">
      <c r="A9" s="77"/>
      <c r="B9" s="78">
        <v>6341</v>
      </c>
      <c r="C9" s="78"/>
      <c r="D9" s="60" t="s">
        <v>215</v>
      </c>
      <c r="E9" s="66">
        <v>0</v>
      </c>
      <c r="F9" s="66">
        <v>24638.28</v>
      </c>
    </row>
    <row r="10" spans="1:7" ht="25.5" x14ac:dyDescent="0.25">
      <c r="A10" s="77"/>
      <c r="B10" s="78">
        <v>636</v>
      </c>
      <c r="C10" s="78"/>
      <c r="D10" s="60" t="s">
        <v>144</v>
      </c>
      <c r="E10" s="66">
        <f>SUM(E11:E12)</f>
        <v>1597796.51</v>
      </c>
      <c r="F10" s="66">
        <f>SUM(F11:F12)</f>
        <v>1785622.8499999999</v>
      </c>
    </row>
    <row r="11" spans="1:7" ht="25.5" x14ac:dyDescent="0.25">
      <c r="A11" s="9"/>
      <c r="B11" s="9">
        <v>6361</v>
      </c>
      <c r="C11" s="10"/>
      <c r="D11" s="60" t="s">
        <v>145</v>
      </c>
      <c r="E11" s="66">
        <v>1568796.51</v>
      </c>
      <c r="F11" s="66">
        <v>1749408.41</v>
      </c>
    </row>
    <row r="12" spans="1:7" ht="25.5" x14ac:dyDescent="0.25">
      <c r="A12" s="9"/>
      <c r="B12" s="9">
        <v>6362</v>
      </c>
      <c r="C12" s="10"/>
      <c r="D12" s="60" t="s">
        <v>146</v>
      </c>
      <c r="E12" s="66">
        <v>29000</v>
      </c>
      <c r="F12" s="66">
        <v>36214.44</v>
      </c>
    </row>
    <row r="13" spans="1:7" x14ac:dyDescent="0.25">
      <c r="A13" s="9"/>
      <c r="B13" s="9">
        <v>638</v>
      </c>
      <c r="C13" s="10"/>
      <c r="D13" s="60" t="s">
        <v>147</v>
      </c>
      <c r="E13" s="66">
        <f>SUM(E14:E15)</f>
        <v>6298.83</v>
      </c>
      <c r="F13" s="66">
        <f>SUM(F14:F15)</f>
        <v>23457</v>
      </c>
    </row>
    <row r="14" spans="1:7" ht="25.5" x14ac:dyDescent="0.25">
      <c r="A14" s="9"/>
      <c r="B14" s="9">
        <v>6381</v>
      </c>
      <c r="C14" s="10"/>
      <c r="D14" s="60" t="s">
        <v>148</v>
      </c>
      <c r="E14" s="66">
        <v>6298.83</v>
      </c>
      <c r="F14" s="66">
        <v>23457</v>
      </c>
    </row>
    <row r="15" spans="1:7" ht="25.5" x14ac:dyDescent="0.25">
      <c r="A15" s="9"/>
      <c r="B15" s="9">
        <v>6382</v>
      </c>
      <c r="C15" s="10"/>
      <c r="D15" s="60" t="s">
        <v>149</v>
      </c>
      <c r="E15" s="66">
        <v>0</v>
      </c>
      <c r="F15" s="66">
        <v>0</v>
      </c>
    </row>
    <row r="16" spans="1:7" x14ac:dyDescent="0.25">
      <c r="A16" s="9"/>
      <c r="B16" s="9"/>
      <c r="C16" s="10">
        <v>11</v>
      </c>
      <c r="D16" s="10" t="s">
        <v>82</v>
      </c>
      <c r="E16" s="66">
        <v>0</v>
      </c>
      <c r="F16" s="66">
        <v>0</v>
      </c>
    </row>
    <row r="17" spans="1:6" x14ac:dyDescent="0.25">
      <c r="A17" s="78"/>
      <c r="B17" s="9"/>
      <c r="C17" s="10">
        <v>51</v>
      </c>
      <c r="D17" s="10" t="s">
        <v>63</v>
      </c>
      <c r="E17" s="66">
        <v>6298.83</v>
      </c>
      <c r="F17" s="66">
        <v>23457</v>
      </c>
    </row>
    <row r="18" spans="1:6" x14ac:dyDescent="0.25">
      <c r="A18" s="78"/>
      <c r="B18" s="9"/>
      <c r="C18" s="10">
        <v>43</v>
      </c>
      <c r="D18" s="10" t="s">
        <v>150</v>
      </c>
      <c r="E18" s="66">
        <v>0</v>
      </c>
      <c r="F18" s="66">
        <v>0</v>
      </c>
    </row>
    <row r="19" spans="1:6" ht="15.75" customHeight="1" x14ac:dyDescent="0.25">
      <c r="A19" s="78"/>
      <c r="B19" s="9"/>
      <c r="C19" s="10">
        <v>52</v>
      </c>
      <c r="D19" s="10" t="s">
        <v>151</v>
      </c>
      <c r="E19" s="66">
        <v>1597796.51</v>
      </c>
      <c r="F19" s="66">
        <v>1810261.13</v>
      </c>
    </row>
    <row r="20" spans="1:6" ht="15.75" customHeight="1" x14ac:dyDescent="0.25">
      <c r="A20" s="78"/>
      <c r="B20" s="9"/>
      <c r="C20" s="10"/>
      <c r="D20" s="105" t="s">
        <v>152</v>
      </c>
      <c r="E20" s="65">
        <f>SUM(E16:E19)</f>
        <v>1604095.34</v>
      </c>
      <c r="F20" s="65">
        <f>SUM(F16:F19)</f>
        <v>1833718.13</v>
      </c>
    </row>
    <row r="21" spans="1:6" ht="15.75" customHeight="1" x14ac:dyDescent="0.25">
      <c r="A21" s="78"/>
      <c r="B21" s="25">
        <v>64</v>
      </c>
      <c r="C21" s="80"/>
      <c r="D21" s="81" t="s">
        <v>153</v>
      </c>
      <c r="E21" s="66">
        <v>0</v>
      </c>
      <c r="F21" s="66">
        <v>28</v>
      </c>
    </row>
    <row r="22" spans="1:6" ht="15.75" customHeight="1" x14ac:dyDescent="0.25">
      <c r="A22" s="78"/>
      <c r="B22" s="9">
        <v>641</v>
      </c>
      <c r="C22" s="10"/>
      <c r="D22" s="106" t="s">
        <v>154</v>
      </c>
      <c r="E22" s="66">
        <v>0</v>
      </c>
      <c r="F22" s="66">
        <v>28</v>
      </c>
    </row>
    <row r="23" spans="1:6" ht="24" customHeight="1" x14ac:dyDescent="0.25">
      <c r="A23" s="78"/>
      <c r="B23" s="9">
        <v>6413</v>
      </c>
      <c r="C23" s="10"/>
      <c r="D23" s="82" t="s">
        <v>155</v>
      </c>
      <c r="E23" s="66">
        <v>0</v>
      </c>
      <c r="F23" s="66">
        <v>28</v>
      </c>
    </row>
    <row r="24" spans="1:6" x14ac:dyDescent="0.25">
      <c r="A24" s="78"/>
      <c r="B24" s="9"/>
      <c r="C24" s="10">
        <v>43</v>
      </c>
      <c r="D24" s="10" t="s">
        <v>150</v>
      </c>
      <c r="E24" s="66">
        <v>0</v>
      </c>
      <c r="F24" s="66">
        <v>28</v>
      </c>
    </row>
    <row r="25" spans="1:6" ht="20.25" customHeight="1" x14ac:dyDescent="0.25">
      <c r="A25" s="78"/>
      <c r="B25" s="9"/>
      <c r="C25" s="10"/>
      <c r="D25" s="79" t="s">
        <v>152</v>
      </c>
      <c r="E25" s="66">
        <v>0</v>
      </c>
      <c r="F25" s="66">
        <v>28</v>
      </c>
    </row>
    <row r="26" spans="1:6" ht="38.25" x14ac:dyDescent="0.25">
      <c r="A26" s="78"/>
      <c r="B26" s="25">
        <v>65</v>
      </c>
      <c r="C26" s="80"/>
      <c r="D26" s="83" t="s">
        <v>156</v>
      </c>
      <c r="E26" s="66">
        <f t="shared" ref="E26:F27" si="0">SUM(E27)</f>
        <v>24328.49</v>
      </c>
      <c r="F26" s="66">
        <f t="shared" si="0"/>
        <v>21052.99</v>
      </c>
    </row>
    <row r="27" spans="1:6" x14ac:dyDescent="0.25">
      <c r="A27" s="9"/>
      <c r="B27" s="9">
        <v>652</v>
      </c>
      <c r="C27" s="10"/>
      <c r="D27" s="60" t="s">
        <v>157</v>
      </c>
      <c r="E27" s="66">
        <f t="shared" si="0"/>
        <v>24328.49</v>
      </c>
      <c r="F27" s="66">
        <f t="shared" si="0"/>
        <v>21052.99</v>
      </c>
    </row>
    <row r="28" spans="1:6" x14ac:dyDescent="0.25">
      <c r="A28" s="9"/>
      <c r="B28" s="9">
        <v>6526</v>
      </c>
      <c r="C28" s="10"/>
      <c r="D28" s="60" t="s">
        <v>158</v>
      </c>
      <c r="E28" s="66">
        <v>24328.49</v>
      </c>
      <c r="F28" s="66">
        <v>21052.99</v>
      </c>
    </row>
    <row r="29" spans="1:6" x14ac:dyDescent="0.25">
      <c r="A29" s="9"/>
      <c r="B29" s="9"/>
      <c r="C29" s="10">
        <v>11</v>
      </c>
      <c r="D29" s="10" t="s">
        <v>82</v>
      </c>
      <c r="E29" s="66">
        <v>0</v>
      </c>
      <c r="F29" s="66">
        <v>0</v>
      </c>
    </row>
    <row r="30" spans="1:6" x14ac:dyDescent="0.25">
      <c r="A30" s="78"/>
      <c r="B30" s="9"/>
      <c r="C30" s="10">
        <v>51</v>
      </c>
      <c r="D30" s="10" t="s">
        <v>63</v>
      </c>
      <c r="E30" s="66">
        <v>0</v>
      </c>
      <c r="F30" s="66">
        <v>0</v>
      </c>
    </row>
    <row r="31" spans="1:6" x14ac:dyDescent="0.25">
      <c r="A31" s="78"/>
      <c r="B31" s="9"/>
      <c r="C31" s="10">
        <v>43</v>
      </c>
      <c r="D31" s="10" t="s">
        <v>150</v>
      </c>
      <c r="E31" s="66">
        <v>24328.49</v>
      </c>
      <c r="F31" s="66">
        <v>21052.99</v>
      </c>
    </row>
    <row r="32" spans="1:6" x14ac:dyDescent="0.25">
      <c r="A32" s="78"/>
      <c r="B32" s="9"/>
      <c r="C32" s="10">
        <v>52</v>
      </c>
      <c r="D32" s="10" t="s">
        <v>151</v>
      </c>
      <c r="E32" s="66">
        <v>0</v>
      </c>
      <c r="F32" s="66">
        <v>0</v>
      </c>
    </row>
    <row r="33" spans="1:6" ht="18.75" customHeight="1" x14ac:dyDescent="0.25">
      <c r="A33" s="78"/>
      <c r="B33" s="9"/>
      <c r="C33" s="10"/>
      <c r="D33" s="79" t="s">
        <v>152</v>
      </c>
      <c r="E33" s="66">
        <f>SUM(E29:E32)</f>
        <v>24328.49</v>
      </c>
      <c r="F33" s="66">
        <f>SUM(F29:F32)</f>
        <v>21052.99</v>
      </c>
    </row>
    <row r="34" spans="1:6" ht="38.25" customHeight="1" x14ac:dyDescent="0.25">
      <c r="A34" s="77"/>
      <c r="B34" s="77">
        <v>66</v>
      </c>
      <c r="C34" s="78"/>
      <c r="D34" s="72" t="s">
        <v>159</v>
      </c>
      <c r="E34" s="66">
        <f>SUM(E35+E38)</f>
        <v>0</v>
      </c>
      <c r="F34" s="66">
        <f>SUM(F35+F38)</f>
        <v>7241.5499999999993</v>
      </c>
    </row>
    <row r="35" spans="1:6" ht="25.5" customHeight="1" x14ac:dyDescent="0.25">
      <c r="A35" s="77"/>
      <c r="B35" s="78">
        <v>661</v>
      </c>
      <c r="C35" s="78"/>
      <c r="D35" s="60" t="s">
        <v>160</v>
      </c>
      <c r="E35" s="66">
        <f>SUM(E36:E37)</f>
        <v>0</v>
      </c>
      <c r="F35" s="66">
        <f>SUM(F36:F37)</f>
        <v>10.4</v>
      </c>
    </row>
    <row r="36" spans="1:6" x14ac:dyDescent="0.25">
      <c r="A36" s="9"/>
      <c r="B36" s="9">
        <v>6614</v>
      </c>
      <c r="C36" s="10"/>
      <c r="D36" s="60" t="s">
        <v>161</v>
      </c>
      <c r="E36" s="66">
        <v>0</v>
      </c>
      <c r="F36" s="66">
        <v>10.4</v>
      </c>
    </row>
    <row r="37" spans="1:6" x14ac:dyDescent="0.25">
      <c r="A37" s="9"/>
      <c r="B37" s="9">
        <v>6615</v>
      </c>
      <c r="C37" s="10"/>
      <c r="D37" s="60" t="s">
        <v>162</v>
      </c>
      <c r="E37" s="66">
        <v>0</v>
      </c>
      <c r="F37" s="66">
        <v>0</v>
      </c>
    </row>
    <row r="38" spans="1:6" ht="25.5" x14ac:dyDescent="0.25">
      <c r="A38" s="9"/>
      <c r="B38" s="9">
        <v>663</v>
      </c>
      <c r="C38" s="10"/>
      <c r="D38" s="60" t="s">
        <v>163</v>
      </c>
      <c r="E38" s="66">
        <v>0</v>
      </c>
      <c r="F38" s="66">
        <v>7231.15</v>
      </c>
    </row>
    <row r="39" spans="1:6" x14ac:dyDescent="0.25">
      <c r="A39" s="9"/>
      <c r="B39" s="9">
        <v>6631</v>
      </c>
      <c r="C39" s="10"/>
      <c r="D39" s="60" t="s">
        <v>164</v>
      </c>
      <c r="E39" s="66">
        <v>0</v>
      </c>
      <c r="F39" s="66">
        <v>7231.15</v>
      </c>
    </row>
    <row r="40" spans="1:6" x14ac:dyDescent="0.25">
      <c r="A40" s="9"/>
      <c r="B40" s="9">
        <v>6632</v>
      </c>
      <c r="C40" s="10"/>
      <c r="D40" s="60" t="s">
        <v>165</v>
      </c>
      <c r="E40" s="66">
        <v>0</v>
      </c>
      <c r="F40" s="66">
        <v>0</v>
      </c>
    </row>
    <row r="41" spans="1:6" x14ac:dyDescent="0.25">
      <c r="A41" s="9"/>
      <c r="B41" s="9"/>
      <c r="C41" s="10">
        <v>11</v>
      </c>
      <c r="D41" s="10" t="s">
        <v>82</v>
      </c>
      <c r="E41" s="66">
        <v>0</v>
      </c>
      <c r="F41" s="66">
        <v>0</v>
      </c>
    </row>
    <row r="42" spans="1:6" x14ac:dyDescent="0.25">
      <c r="A42" s="78"/>
      <c r="B42" s="9"/>
      <c r="C42" s="10">
        <v>51</v>
      </c>
      <c r="D42" s="10" t="s">
        <v>63</v>
      </c>
      <c r="E42" s="66">
        <v>0</v>
      </c>
      <c r="F42" s="66">
        <v>0</v>
      </c>
    </row>
    <row r="43" spans="1:6" x14ac:dyDescent="0.25">
      <c r="A43" s="78"/>
      <c r="B43" s="9"/>
      <c r="C43" s="10">
        <v>43</v>
      </c>
      <c r="D43" s="10" t="s">
        <v>150</v>
      </c>
      <c r="E43" s="66">
        <v>0</v>
      </c>
      <c r="F43" s="66">
        <v>10.4</v>
      </c>
    </row>
    <row r="44" spans="1:6" x14ac:dyDescent="0.25">
      <c r="A44" s="78"/>
      <c r="B44" s="9"/>
      <c r="C44" s="10">
        <v>52</v>
      </c>
      <c r="D44" s="10" t="s">
        <v>151</v>
      </c>
      <c r="E44" s="66">
        <v>0</v>
      </c>
      <c r="F44" s="66"/>
    </row>
    <row r="45" spans="1:6" x14ac:dyDescent="0.25">
      <c r="A45" s="78"/>
      <c r="B45" s="9"/>
      <c r="C45" s="10">
        <v>61</v>
      </c>
      <c r="D45" s="79" t="s">
        <v>166</v>
      </c>
      <c r="E45" s="66">
        <v>0</v>
      </c>
      <c r="F45" s="66">
        <v>7231.15</v>
      </c>
    </row>
    <row r="46" spans="1:6" x14ac:dyDescent="0.25">
      <c r="A46" s="78"/>
      <c r="B46" s="9"/>
      <c r="C46" s="10">
        <v>31</v>
      </c>
      <c r="D46" s="79" t="s">
        <v>167</v>
      </c>
      <c r="E46" s="66"/>
      <c r="F46" s="66"/>
    </row>
    <row r="47" spans="1:6" ht="24.75" customHeight="1" x14ac:dyDescent="0.25">
      <c r="A47" s="78"/>
      <c r="B47" s="9"/>
      <c r="C47" s="10"/>
      <c r="D47" s="79" t="s">
        <v>152</v>
      </c>
      <c r="E47" s="66">
        <v>0</v>
      </c>
      <c r="F47" s="66">
        <f>SUM(F41:F46)</f>
        <v>7241.5499999999993</v>
      </c>
    </row>
    <row r="48" spans="1:6" x14ac:dyDescent="0.25">
      <c r="A48" s="77"/>
      <c r="B48" s="25">
        <v>67</v>
      </c>
      <c r="C48" s="80"/>
      <c r="D48" s="81" t="s">
        <v>168</v>
      </c>
      <c r="E48" s="66">
        <f>SUM(E49)</f>
        <v>60788.87</v>
      </c>
      <c r="F48" s="66">
        <f>SUM(F49)</f>
        <v>83165.69</v>
      </c>
    </row>
    <row r="49" spans="1:6" ht="38.25" x14ac:dyDescent="0.25">
      <c r="A49" s="9"/>
      <c r="B49" s="9">
        <v>671</v>
      </c>
      <c r="C49" s="10"/>
      <c r="D49" s="60" t="s">
        <v>169</v>
      </c>
      <c r="E49" s="66">
        <f>SUM(E50:E51)</f>
        <v>60788.87</v>
      </c>
      <c r="F49" s="66">
        <f>SUM(F50:F51)</f>
        <v>83165.69</v>
      </c>
    </row>
    <row r="50" spans="1:6" ht="25.5" x14ac:dyDescent="0.25">
      <c r="A50" s="9"/>
      <c r="B50" s="9">
        <v>6711</v>
      </c>
      <c r="C50" s="10"/>
      <c r="D50" s="60" t="s">
        <v>170</v>
      </c>
      <c r="E50" s="66">
        <v>60788.87</v>
      </c>
      <c r="F50" s="66">
        <v>83165.69</v>
      </c>
    </row>
    <row r="51" spans="1:6" ht="38.25" x14ac:dyDescent="0.25">
      <c r="A51" s="9"/>
      <c r="B51" s="9">
        <v>6712</v>
      </c>
      <c r="C51" s="10"/>
      <c r="D51" s="60" t="s">
        <v>171</v>
      </c>
      <c r="E51" s="66">
        <v>0</v>
      </c>
      <c r="F51" s="66">
        <v>0</v>
      </c>
    </row>
    <row r="52" spans="1:6" x14ac:dyDescent="0.25">
      <c r="A52" s="9"/>
      <c r="B52" s="9"/>
      <c r="C52" s="10">
        <v>11</v>
      </c>
      <c r="D52" s="10" t="s">
        <v>82</v>
      </c>
      <c r="E52" s="66">
        <v>3259.87</v>
      </c>
      <c r="F52" s="66">
        <v>8202</v>
      </c>
    </row>
    <row r="53" spans="1:6" x14ac:dyDescent="0.25">
      <c r="A53" s="78"/>
      <c r="B53" s="9"/>
      <c r="C53" s="10">
        <v>51</v>
      </c>
      <c r="D53" s="10" t="s">
        <v>63</v>
      </c>
      <c r="E53" s="66">
        <v>0</v>
      </c>
      <c r="F53" s="66">
        <v>0</v>
      </c>
    </row>
    <row r="54" spans="1:6" x14ac:dyDescent="0.25">
      <c r="A54" s="78"/>
      <c r="B54" s="9"/>
      <c r="C54" s="10">
        <v>43</v>
      </c>
      <c r="D54" s="10" t="s">
        <v>150</v>
      </c>
      <c r="E54" s="66">
        <v>0</v>
      </c>
      <c r="F54" s="66">
        <v>0</v>
      </c>
    </row>
    <row r="55" spans="1:6" x14ac:dyDescent="0.25">
      <c r="A55" s="78"/>
      <c r="B55" s="9"/>
      <c r="C55" s="10">
        <v>44</v>
      </c>
      <c r="D55" s="10" t="s">
        <v>119</v>
      </c>
      <c r="E55" s="66">
        <v>57529</v>
      </c>
      <c r="F55" s="66">
        <v>74963.69</v>
      </c>
    </row>
    <row r="56" spans="1:6" x14ac:dyDescent="0.25">
      <c r="A56" s="78"/>
      <c r="B56" s="9"/>
      <c r="C56" s="10">
        <v>52</v>
      </c>
      <c r="D56" s="10" t="s">
        <v>151</v>
      </c>
      <c r="E56" s="66">
        <v>0</v>
      </c>
      <c r="F56" s="66">
        <v>0</v>
      </c>
    </row>
    <row r="57" spans="1:6" x14ac:dyDescent="0.25">
      <c r="A57" s="78"/>
      <c r="B57" s="9"/>
      <c r="C57" s="10">
        <v>61</v>
      </c>
      <c r="D57" s="10" t="s">
        <v>166</v>
      </c>
      <c r="E57" s="66">
        <v>0</v>
      </c>
      <c r="F57" s="66">
        <v>0</v>
      </c>
    </row>
    <row r="58" spans="1:6" x14ac:dyDescent="0.25">
      <c r="A58" s="78"/>
      <c r="B58" s="9"/>
      <c r="C58" s="10"/>
      <c r="D58" s="79" t="s">
        <v>152</v>
      </c>
      <c r="E58" s="66">
        <f>SUM(E52:E57)</f>
        <v>60788.87</v>
      </c>
      <c r="F58" s="66">
        <f>SUM(F52:F57)</f>
        <v>83165.69</v>
      </c>
    </row>
    <row r="59" spans="1:6" x14ac:dyDescent="0.25">
      <c r="A59" s="25"/>
      <c r="B59" s="25">
        <v>92</v>
      </c>
      <c r="C59" s="80"/>
      <c r="D59" s="72" t="s">
        <v>172</v>
      </c>
      <c r="E59" s="66">
        <v>0</v>
      </c>
      <c r="F59" s="66">
        <v>0</v>
      </c>
    </row>
    <row r="60" spans="1:6" x14ac:dyDescent="0.25">
      <c r="A60" s="9"/>
      <c r="B60" s="9">
        <v>922</v>
      </c>
      <c r="C60" s="10"/>
      <c r="D60" s="60" t="s">
        <v>173</v>
      </c>
      <c r="E60" s="66">
        <v>0</v>
      </c>
      <c r="F60" s="66">
        <v>0</v>
      </c>
    </row>
    <row r="61" spans="1:6" x14ac:dyDescent="0.25">
      <c r="A61" s="9"/>
      <c r="B61" s="9"/>
      <c r="C61" s="10">
        <v>11</v>
      </c>
      <c r="D61" s="10" t="s">
        <v>82</v>
      </c>
      <c r="E61" s="68">
        <v>0</v>
      </c>
      <c r="F61" s="68">
        <v>0</v>
      </c>
    </row>
    <row r="62" spans="1:6" x14ac:dyDescent="0.25">
      <c r="A62" s="78"/>
      <c r="B62" s="9"/>
      <c r="C62" s="10">
        <v>51</v>
      </c>
      <c r="D62" s="10" t="s">
        <v>63</v>
      </c>
      <c r="E62" s="68">
        <v>0</v>
      </c>
      <c r="F62" s="68">
        <v>0</v>
      </c>
    </row>
    <row r="63" spans="1:6" x14ac:dyDescent="0.25">
      <c r="A63" s="78"/>
      <c r="B63" s="9"/>
      <c r="C63" s="10">
        <v>43</v>
      </c>
      <c r="D63" s="10" t="s">
        <v>150</v>
      </c>
      <c r="E63" s="68">
        <v>0</v>
      </c>
      <c r="F63" s="68">
        <v>0</v>
      </c>
    </row>
    <row r="64" spans="1:6" x14ac:dyDescent="0.25">
      <c r="A64" s="78"/>
      <c r="B64" s="9"/>
      <c r="C64" s="10">
        <v>44</v>
      </c>
      <c r="D64" s="10" t="s">
        <v>119</v>
      </c>
      <c r="E64" s="68">
        <v>0</v>
      </c>
      <c r="F64" s="68">
        <v>0</v>
      </c>
    </row>
    <row r="65" spans="1:6" x14ac:dyDescent="0.25">
      <c r="A65" s="78"/>
      <c r="B65" s="9"/>
      <c r="C65" s="10">
        <v>52</v>
      </c>
      <c r="D65" s="10" t="s">
        <v>151</v>
      </c>
      <c r="E65" s="68">
        <v>0</v>
      </c>
      <c r="F65" s="68">
        <v>0</v>
      </c>
    </row>
    <row r="66" spans="1:6" x14ac:dyDescent="0.25">
      <c r="A66" s="78"/>
      <c r="B66" s="9"/>
      <c r="C66" s="10">
        <v>61</v>
      </c>
      <c r="D66" s="10" t="s">
        <v>166</v>
      </c>
      <c r="E66" s="68">
        <v>0</v>
      </c>
      <c r="F66" s="68">
        <v>0</v>
      </c>
    </row>
    <row r="67" spans="1:6" x14ac:dyDescent="0.25">
      <c r="A67" s="78"/>
      <c r="B67" s="9"/>
      <c r="C67" s="10">
        <v>31</v>
      </c>
      <c r="D67" s="79" t="s">
        <v>167</v>
      </c>
      <c r="E67" s="68"/>
      <c r="F67" s="68"/>
    </row>
    <row r="68" spans="1:6" x14ac:dyDescent="0.25">
      <c r="A68" s="78"/>
      <c r="B68" s="9"/>
      <c r="C68" s="10"/>
      <c r="D68" s="79" t="s">
        <v>152</v>
      </c>
      <c r="E68" s="66">
        <f>SUM(E61:E66)</f>
        <v>0</v>
      </c>
      <c r="F68" s="66">
        <f>SUM(F61:F66)</f>
        <v>0</v>
      </c>
    </row>
    <row r="69" spans="1:6" x14ac:dyDescent="0.25">
      <c r="A69" s="78"/>
      <c r="B69" s="9"/>
      <c r="C69" s="10"/>
      <c r="D69" s="10"/>
      <c r="E69" s="66">
        <v>0</v>
      </c>
      <c r="F69" s="66">
        <v>0</v>
      </c>
    </row>
    <row r="70" spans="1:6" x14ac:dyDescent="0.25">
      <c r="A70" s="78"/>
      <c r="B70" s="9" t="s">
        <v>174</v>
      </c>
      <c r="C70" s="10"/>
      <c r="D70" s="10"/>
      <c r="E70" s="66">
        <f>SUM(E7+E21+E26+E34+E48)</f>
        <v>1689212.7000000002</v>
      </c>
      <c r="F70" s="66">
        <f>SUM(F7+F21+F26+F34+F48)</f>
        <v>1945206.3599999999</v>
      </c>
    </row>
    <row r="71" spans="1:6" x14ac:dyDescent="0.25">
      <c r="A71" s="78"/>
      <c r="B71" s="9"/>
      <c r="C71" s="10"/>
      <c r="D71" s="79" t="s">
        <v>152</v>
      </c>
      <c r="E71" s="66">
        <f>SUM(E20+E25+E33+E47+E58)</f>
        <v>1689212.7000000002</v>
      </c>
      <c r="F71" s="66">
        <f>SUM(F20+F25+F33+F47+F58)</f>
        <v>1945206.3599999999</v>
      </c>
    </row>
    <row r="72" spans="1:6" x14ac:dyDescent="0.25">
      <c r="A72" s="84"/>
      <c r="B72" s="85"/>
      <c r="C72" s="86"/>
      <c r="D72" s="86"/>
      <c r="E72" s="87"/>
      <c r="F72" s="87"/>
    </row>
    <row r="73" spans="1:6" ht="15.75" x14ac:dyDescent="0.25">
      <c r="A73" s="169" t="s">
        <v>34</v>
      </c>
      <c r="B73" s="170"/>
      <c r="C73" s="170"/>
      <c r="D73" s="170"/>
      <c r="E73" s="88"/>
      <c r="F73" s="88"/>
    </row>
    <row r="74" spans="1:6" ht="25.5" x14ac:dyDescent="0.25">
      <c r="A74" s="89" t="s">
        <v>5</v>
      </c>
      <c r="B74" s="73" t="s">
        <v>6</v>
      </c>
      <c r="C74" s="73" t="s">
        <v>143</v>
      </c>
      <c r="D74" s="73" t="s">
        <v>3</v>
      </c>
      <c r="E74" s="122" t="s">
        <v>26</v>
      </c>
      <c r="F74" s="122" t="s">
        <v>204</v>
      </c>
    </row>
    <row r="75" spans="1:6" x14ac:dyDescent="0.25">
      <c r="A75" s="74">
        <v>3</v>
      </c>
      <c r="B75" s="74"/>
      <c r="C75" s="74"/>
      <c r="D75" s="75" t="s">
        <v>8</v>
      </c>
      <c r="E75" s="76">
        <f>SUM(E76+E94+E135+E145)</f>
        <v>1660212.7</v>
      </c>
      <c r="F75" s="76">
        <f>SUM(F76+F94+F135+F145+F154)</f>
        <v>1892086.5999999999</v>
      </c>
    </row>
    <row r="76" spans="1:6" x14ac:dyDescent="0.25">
      <c r="A76" s="77"/>
      <c r="B76" s="77">
        <v>31</v>
      </c>
      <c r="C76" s="77"/>
      <c r="D76" s="101" t="s">
        <v>9</v>
      </c>
      <c r="E76" s="65">
        <f>SUM(E77+E81+E83)</f>
        <v>1414060.7</v>
      </c>
      <c r="F76" s="65">
        <f>SUM(F77+F81+F83)</f>
        <v>1618435.92</v>
      </c>
    </row>
    <row r="77" spans="1:6" x14ac:dyDescent="0.25">
      <c r="A77" s="77"/>
      <c r="B77" s="78">
        <v>311</v>
      </c>
      <c r="C77" s="78"/>
      <c r="D77" s="60" t="s">
        <v>64</v>
      </c>
      <c r="E77" s="66">
        <f>SUM(E78:E80)</f>
        <v>1155812</v>
      </c>
      <c r="F77" s="66">
        <f>SUM(F78:F80)</f>
        <v>1331184.68</v>
      </c>
    </row>
    <row r="78" spans="1:6" x14ac:dyDescent="0.25">
      <c r="A78" s="9"/>
      <c r="B78" s="9">
        <v>3111</v>
      </c>
      <c r="C78" s="10"/>
      <c r="D78" s="60" t="s">
        <v>65</v>
      </c>
      <c r="E78" s="66">
        <v>1124212</v>
      </c>
      <c r="F78" s="66">
        <v>1279694.68</v>
      </c>
    </row>
    <row r="79" spans="1:6" x14ac:dyDescent="0.25">
      <c r="A79" s="9"/>
      <c r="B79" s="9">
        <v>3113</v>
      </c>
      <c r="C79" s="10"/>
      <c r="D79" s="60" t="s">
        <v>66</v>
      </c>
      <c r="E79" s="66">
        <v>18000</v>
      </c>
      <c r="F79" s="66">
        <v>36690</v>
      </c>
    </row>
    <row r="80" spans="1:6" x14ac:dyDescent="0.25">
      <c r="A80" s="9"/>
      <c r="B80" s="9">
        <v>3114</v>
      </c>
      <c r="C80" s="10"/>
      <c r="D80" s="60" t="s">
        <v>67</v>
      </c>
      <c r="E80" s="66">
        <v>13600</v>
      </c>
      <c r="F80" s="66">
        <v>14800</v>
      </c>
    </row>
    <row r="81" spans="1:6" x14ac:dyDescent="0.25">
      <c r="A81" s="9"/>
      <c r="B81" s="9">
        <v>312</v>
      </c>
      <c r="C81" s="10"/>
      <c r="D81" s="60" t="s">
        <v>68</v>
      </c>
      <c r="E81" s="66">
        <v>62760</v>
      </c>
      <c r="F81" s="66">
        <v>66301.240000000005</v>
      </c>
    </row>
    <row r="82" spans="1:6" x14ac:dyDescent="0.25">
      <c r="A82" s="9"/>
      <c r="B82" s="9">
        <v>3121</v>
      </c>
      <c r="C82" s="10"/>
      <c r="D82" s="60" t="s">
        <v>69</v>
      </c>
      <c r="E82" s="66">
        <v>62760</v>
      </c>
      <c r="F82" s="66">
        <v>66301.240000000005</v>
      </c>
    </row>
    <row r="83" spans="1:6" x14ac:dyDescent="0.25">
      <c r="A83" s="9"/>
      <c r="B83" s="9">
        <v>313</v>
      </c>
      <c r="C83" s="10"/>
      <c r="D83" s="60" t="s">
        <v>70</v>
      </c>
      <c r="E83" s="66">
        <f>SUM(E84:E85)</f>
        <v>195488.7</v>
      </c>
      <c r="F83" s="66">
        <f>SUM(F84:F85)</f>
        <v>220950</v>
      </c>
    </row>
    <row r="84" spans="1:6" x14ac:dyDescent="0.25">
      <c r="A84" s="9"/>
      <c r="B84" s="9">
        <v>3131</v>
      </c>
      <c r="C84" s="10"/>
      <c r="D84" s="60" t="s">
        <v>71</v>
      </c>
      <c r="E84" s="66">
        <v>0</v>
      </c>
      <c r="F84" s="66">
        <v>0</v>
      </c>
    </row>
    <row r="85" spans="1:6" ht="25.5" x14ac:dyDescent="0.25">
      <c r="A85" s="9"/>
      <c r="B85" s="9">
        <v>3132</v>
      </c>
      <c r="C85" s="10"/>
      <c r="D85" s="60" t="s">
        <v>72</v>
      </c>
      <c r="E85" s="66">
        <v>195488.7</v>
      </c>
      <c r="F85" s="66">
        <v>220950</v>
      </c>
    </row>
    <row r="86" spans="1:6" ht="25.5" x14ac:dyDescent="0.25">
      <c r="A86" s="9"/>
      <c r="B86" s="9">
        <v>3133</v>
      </c>
      <c r="C86" s="10"/>
      <c r="D86" s="60" t="s">
        <v>180</v>
      </c>
      <c r="E86" s="66">
        <v>0</v>
      </c>
      <c r="F86" s="66">
        <v>0</v>
      </c>
    </row>
    <row r="87" spans="1:6" x14ac:dyDescent="0.25">
      <c r="A87" s="9"/>
      <c r="B87" s="9"/>
      <c r="C87" s="10">
        <v>11</v>
      </c>
      <c r="D87" s="10" t="s">
        <v>82</v>
      </c>
      <c r="E87" s="66">
        <v>3236.87</v>
      </c>
      <c r="F87" s="66">
        <v>6094.99</v>
      </c>
    </row>
    <row r="88" spans="1:6" x14ac:dyDescent="0.25">
      <c r="A88" s="78"/>
      <c r="B88" s="9"/>
      <c r="C88" s="10">
        <v>51</v>
      </c>
      <c r="D88" s="10" t="s">
        <v>63</v>
      </c>
      <c r="E88" s="66">
        <v>6091.83</v>
      </c>
      <c r="F88" s="66">
        <v>23175</v>
      </c>
    </row>
    <row r="89" spans="1:6" x14ac:dyDescent="0.25">
      <c r="A89" s="78"/>
      <c r="B89" s="9"/>
      <c r="C89" s="10">
        <v>43</v>
      </c>
      <c r="D89" s="10" t="s">
        <v>150</v>
      </c>
      <c r="E89" s="66">
        <v>6603.49</v>
      </c>
      <c r="F89" s="66">
        <v>6150</v>
      </c>
    </row>
    <row r="90" spans="1:6" x14ac:dyDescent="0.25">
      <c r="A90" s="78"/>
      <c r="B90" s="9"/>
      <c r="C90" s="10">
        <v>52</v>
      </c>
      <c r="D90" s="10" t="s">
        <v>151</v>
      </c>
      <c r="E90" s="66">
        <v>1398128.51</v>
      </c>
      <c r="F90" s="66">
        <v>1580394.68</v>
      </c>
    </row>
    <row r="91" spans="1:6" x14ac:dyDescent="0.25">
      <c r="A91" s="90"/>
      <c r="B91" s="9"/>
      <c r="C91" s="10">
        <v>61</v>
      </c>
      <c r="D91" s="10" t="s">
        <v>166</v>
      </c>
      <c r="E91" s="66"/>
      <c r="F91" s="66">
        <v>2621.25</v>
      </c>
    </row>
    <row r="92" spans="1:6" x14ac:dyDescent="0.25">
      <c r="A92" s="90"/>
      <c r="B92" s="9"/>
      <c r="C92" s="10"/>
      <c r="D92" s="105" t="s">
        <v>152</v>
      </c>
      <c r="E92" s="109">
        <f t="shared" ref="E92" si="1">SUM(E87:E90)</f>
        <v>1414060.7</v>
      </c>
      <c r="F92" s="109">
        <f>SUM(F87:F91)</f>
        <v>1618435.92</v>
      </c>
    </row>
    <row r="93" spans="1:6" x14ac:dyDescent="0.25">
      <c r="A93" s="90"/>
      <c r="B93" s="9"/>
      <c r="C93" s="10"/>
      <c r="D93" s="79"/>
      <c r="E93" s="91"/>
      <c r="F93" s="91"/>
    </row>
    <row r="94" spans="1:6" x14ac:dyDescent="0.25">
      <c r="A94" s="90"/>
      <c r="B94" s="25">
        <v>32</v>
      </c>
      <c r="C94" s="80"/>
      <c r="D94" s="101" t="s">
        <v>18</v>
      </c>
      <c r="E94" s="65">
        <f>SUM(E95+E100+E108+E118+E120)</f>
        <v>240752</v>
      </c>
      <c r="F94" s="65">
        <f>SUM(F95+F100+F108+F118+F120)</f>
        <v>264020.99</v>
      </c>
    </row>
    <row r="95" spans="1:6" x14ac:dyDescent="0.25">
      <c r="A95" s="90"/>
      <c r="B95" s="78">
        <v>321</v>
      </c>
      <c r="C95" s="10"/>
      <c r="D95" s="60" t="s">
        <v>73</v>
      </c>
      <c r="E95" s="66">
        <f>SUM(E96:E99)</f>
        <v>52974</v>
      </c>
      <c r="F95" s="66">
        <f>SUM(F96:F99)</f>
        <v>54551</v>
      </c>
    </row>
    <row r="96" spans="1:6" x14ac:dyDescent="0.25">
      <c r="A96" s="90"/>
      <c r="B96" s="78">
        <v>3211</v>
      </c>
      <c r="C96" s="10"/>
      <c r="D96" s="60" t="s">
        <v>74</v>
      </c>
      <c r="E96" s="66">
        <v>6044</v>
      </c>
      <c r="F96" s="66">
        <v>5122</v>
      </c>
    </row>
    <row r="97" spans="1:6" ht="25.5" x14ac:dyDescent="0.25">
      <c r="A97" s="90"/>
      <c r="B97" s="9">
        <v>3212</v>
      </c>
      <c r="C97" s="10"/>
      <c r="D97" s="60" t="s">
        <v>120</v>
      </c>
      <c r="E97" s="66">
        <v>46230</v>
      </c>
      <c r="F97" s="66">
        <v>48314</v>
      </c>
    </row>
    <row r="98" spans="1:6" x14ac:dyDescent="0.25">
      <c r="A98" s="90"/>
      <c r="B98" s="9">
        <v>3213</v>
      </c>
      <c r="C98" s="10"/>
      <c r="D98" s="60" t="s">
        <v>76</v>
      </c>
      <c r="E98" s="66">
        <v>500</v>
      </c>
      <c r="F98" s="66">
        <v>735</v>
      </c>
    </row>
    <row r="99" spans="1:6" x14ac:dyDescent="0.25">
      <c r="A99" s="90"/>
      <c r="B99" s="9">
        <v>3214</v>
      </c>
      <c r="C99" s="10"/>
      <c r="D99" s="60" t="s">
        <v>77</v>
      </c>
      <c r="E99" s="66">
        <v>200</v>
      </c>
      <c r="F99" s="66">
        <v>380</v>
      </c>
    </row>
    <row r="100" spans="1:6" x14ac:dyDescent="0.25">
      <c r="A100" s="92"/>
      <c r="B100" s="9">
        <v>322</v>
      </c>
      <c r="C100" s="10"/>
      <c r="D100" s="60" t="s">
        <v>83</v>
      </c>
      <c r="E100" s="66">
        <f>SUM(E101:E107)</f>
        <v>139408</v>
      </c>
      <c r="F100" s="66">
        <f>SUM(F101:F107)</f>
        <v>138281.53</v>
      </c>
    </row>
    <row r="101" spans="1:6" x14ac:dyDescent="0.25">
      <c r="A101" s="92"/>
      <c r="B101" s="9">
        <v>3221</v>
      </c>
      <c r="C101" s="10"/>
      <c r="D101" s="60" t="s">
        <v>93</v>
      </c>
      <c r="E101" s="66">
        <v>12300</v>
      </c>
      <c r="F101" s="66">
        <v>16748.53</v>
      </c>
    </row>
    <row r="102" spans="1:6" x14ac:dyDescent="0.25">
      <c r="A102" s="93"/>
      <c r="B102" s="9">
        <v>3222</v>
      </c>
      <c r="C102" s="10"/>
      <c r="D102" s="60" t="s">
        <v>94</v>
      </c>
      <c r="E102" s="66">
        <v>102408</v>
      </c>
      <c r="F102" s="66">
        <v>96108</v>
      </c>
    </row>
    <row r="103" spans="1:6" x14ac:dyDescent="0.25">
      <c r="A103" s="93"/>
      <c r="B103" s="14">
        <v>3223</v>
      </c>
      <c r="C103" s="11"/>
      <c r="D103" s="60" t="s">
        <v>95</v>
      </c>
      <c r="E103" s="66">
        <v>20000</v>
      </c>
      <c r="F103" s="66">
        <v>18000</v>
      </c>
    </row>
    <row r="104" spans="1:6" ht="25.5" x14ac:dyDescent="0.25">
      <c r="A104" s="93"/>
      <c r="B104" s="78">
        <v>3224</v>
      </c>
      <c r="C104" s="78"/>
      <c r="D104" s="60" t="s">
        <v>99</v>
      </c>
      <c r="E104" s="66">
        <v>1500</v>
      </c>
      <c r="F104" s="66">
        <v>2600</v>
      </c>
    </row>
    <row r="105" spans="1:6" x14ac:dyDescent="0.25">
      <c r="A105" s="93"/>
      <c r="B105" s="78">
        <v>3225</v>
      </c>
      <c r="C105" s="10"/>
      <c r="D105" s="60" t="s">
        <v>100</v>
      </c>
      <c r="E105" s="66">
        <v>2500</v>
      </c>
      <c r="F105" s="66">
        <v>4175</v>
      </c>
    </row>
    <row r="106" spans="1:6" x14ac:dyDescent="0.25">
      <c r="A106" s="93"/>
      <c r="B106" s="94">
        <v>3226</v>
      </c>
      <c r="C106" s="93"/>
      <c r="D106" s="60" t="s">
        <v>101</v>
      </c>
      <c r="E106" s="66">
        <v>0</v>
      </c>
      <c r="F106" s="66">
        <v>0</v>
      </c>
    </row>
    <row r="107" spans="1:6" x14ac:dyDescent="0.25">
      <c r="A107" s="93"/>
      <c r="B107" s="94">
        <v>3227</v>
      </c>
      <c r="C107" s="93"/>
      <c r="D107" s="60" t="s">
        <v>102</v>
      </c>
      <c r="E107" s="66">
        <v>700</v>
      </c>
      <c r="F107" s="66">
        <v>650</v>
      </c>
    </row>
    <row r="108" spans="1:6" x14ac:dyDescent="0.25">
      <c r="A108" s="93"/>
      <c r="B108" s="94">
        <v>323</v>
      </c>
      <c r="C108" s="93"/>
      <c r="D108" s="60" t="s">
        <v>84</v>
      </c>
      <c r="E108" s="66">
        <f>SUM(E109:E117)</f>
        <v>39650</v>
      </c>
      <c r="F108" s="66">
        <f>SUM(F109:F117)</f>
        <v>58456.729999999996</v>
      </c>
    </row>
    <row r="109" spans="1:6" x14ac:dyDescent="0.25">
      <c r="A109" s="93"/>
      <c r="B109" s="94">
        <v>3231</v>
      </c>
      <c r="C109" s="93"/>
      <c r="D109" s="60" t="s">
        <v>103</v>
      </c>
      <c r="E109" s="66">
        <v>19900</v>
      </c>
      <c r="F109" s="66">
        <v>27523.5</v>
      </c>
    </row>
    <row r="110" spans="1:6" x14ac:dyDescent="0.25">
      <c r="A110" s="93"/>
      <c r="B110" s="94">
        <v>3232</v>
      </c>
      <c r="C110" s="93"/>
      <c r="D110" s="60" t="s">
        <v>104</v>
      </c>
      <c r="E110" s="66">
        <v>1500</v>
      </c>
      <c r="F110" s="66">
        <v>3800</v>
      </c>
    </row>
    <row r="111" spans="1:6" x14ac:dyDescent="0.25">
      <c r="A111" s="93"/>
      <c r="B111" s="94">
        <v>3233</v>
      </c>
      <c r="C111" s="93"/>
      <c r="D111" s="60" t="s">
        <v>121</v>
      </c>
      <c r="E111" s="66">
        <v>200</v>
      </c>
      <c r="F111" s="66">
        <v>135</v>
      </c>
    </row>
    <row r="112" spans="1:6" x14ac:dyDescent="0.25">
      <c r="A112" s="93"/>
      <c r="B112" s="94">
        <v>3234</v>
      </c>
      <c r="C112" s="93"/>
      <c r="D112" s="60" t="s">
        <v>122</v>
      </c>
      <c r="E112" s="66">
        <v>5000</v>
      </c>
      <c r="F112" s="66">
        <v>7400</v>
      </c>
    </row>
    <row r="113" spans="1:6" x14ac:dyDescent="0.25">
      <c r="A113" s="93"/>
      <c r="B113" s="94">
        <v>3235</v>
      </c>
      <c r="C113" s="93"/>
      <c r="D113" s="60" t="s">
        <v>123</v>
      </c>
      <c r="E113" s="66">
        <v>8160</v>
      </c>
      <c r="F113" s="66">
        <v>9090.92</v>
      </c>
    </row>
    <row r="114" spans="1:6" x14ac:dyDescent="0.25">
      <c r="A114" s="93"/>
      <c r="B114" s="94">
        <v>3236</v>
      </c>
      <c r="C114" s="93"/>
      <c r="D114" s="60" t="s">
        <v>124</v>
      </c>
      <c r="E114" s="66">
        <v>1100</v>
      </c>
      <c r="F114" s="66">
        <v>1450</v>
      </c>
    </row>
    <row r="115" spans="1:6" x14ac:dyDescent="0.25">
      <c r="A115" s="93"/>
      <c r="B115" s="94">
        <v>3237</v>
      </c>
      <c r="C115" s="93"/>
      <c r="D115" s="60" t="s">
        <v>125</v>
      </c>
      <c r="E115" s="66">
        <v>0</v>
      </c>
      <c r="F115" s="66">
        <v>299.31</v>
      </c>
    </row>
    <row r="116" spans="1:6" x14ac:dyDescent="0.25">
      <c r="A116" s="93"/>
      <c r="B116" s="94">
        <v>3238</v>
      </c>
      <c r="C116" s="93"/>
      <c r="D116" s="60" t="s">
        <v>126</v>
      </c>
      <c r="E116" s="66">
        <v>1790</v>
      </c>
      <c r="F116" s="66">
        <v>2100</v>
      </c>
    </row>
    <row r="117" spans="1:6" x14ac:dyDescent="0.25">
      <c r="A117" s="93"/>
      <c r="B117" s="94">
        <v>3239</v>
      </c>
      <c r="C117" s="93"/>
      <c r="D117" s="60" t="s">
        <v>105</v>
      </c>
      <c r="E117" s="66">
        <v>2000</v>
      </c>
      <c r="F117" s="66">
        <v>6658</v>
      </c>
    </row>
    <row r="118" spans="1:6" ht="25.5" x14ac:dyDescent="0.25">
      <c r="A118" s="93"/>
      <c r="B118" s="94">
        <v>324</v>
      </c>
      <c r="C118" s="93"/>
      <c r="D118" s="60" t="s">
        <v>85</v>
      </c>
      <c r="E118" s="66">
        <f>SUM(E119)</f>
        <v>0</v>
      </c>
      <c r="F118" s="66">
        <f>SUM(F119)</f>
        <v>0</v>
      </c>
    </row>
    <row r="119" spans="1:6" x14ac:dyDescent="0.25">
      <c r="A119" s="93"/>
      <c r="B119" s="94">
        <v>3241</v>
      </c>
      <c r="C119" s="93"/>
      <c r="D119" s="60" t="s">
        <v>176</v>
      </c>
      <c r="E119" s="66">
        <v>0</v>
      </c>
      <c r="F119" s="66">
        <v>0</v>
      </c>
    </row>
    <row r="120" spans="1:6" x14ac:dyDescent="0.25">
      <c r="A120" s="93"/>
      <c r="B120" s="94">
        <v>329</v>
      </c>
      <c r="C120" s="93"/>
      <c r="D120" s="60" t="s">
        <v>86</v>
      </c>
      <c r="E120" s="66">
        <f>SUM(E121:E127)</f>
        <v>8720</v>
      </c>
      <c r="F120" s="66">
        <f>SUM(F121:F127)</f>
        <v>12731.73</v>
      </c>
    </row>
    <row r="121" spans="1:6" ht="25.5" x14ac:dyDescent="0.25">
      <c r="A121" s="93"/>
      <c r="B121" s="94">
        <v>3291</v>
      </c>
      <c r="C121" s="93"/>
      <c r="D121" s="60" t="s">
        <v>128</v>
      </c>
      <c r="E121" s="66">
        <v>0</v>
      </c>
      <c r="F121" s="66">
        <v>0</v>
      </c>
    </row>
    <row r="122" spans="1:6" x14ac:dyDescent="0.25">
      <c r="A122" s="93"/>
      <c r="B122" s="94">
        <v>3292</v>
      </c>
      <c r="C122" s="93"/>
      <c r="D122" s="60" t="s">
        <v>129</v>
      </c>
      <c r="E122" s="66">
        <v>1200</v>
      </c>
      <c r="F122" s="66">
        <v>1300</v>
      </c>
    </row>
    <row r="123" spans="1:6" x14ac:dyDescent="0.25">
      <c r="A123" s="93"/>
      <c r="B123" s="94">
        <v>3293</v>
      </c>
      <c r="C123" s="93"/>
      <c r="D123" s="60" t="s">
        <v>130</v>
      </c>
      <c r="E123" s="66">
        <v>0</v>
      </c>
      <c r="F123" s="66">
        <v>1882</v>
      </c>
    </row>
    <row r="124" spans="1:6" x14ac:dyDescent="0.25">
      <c r="A124" s="93"/>
      <c r="B124" s="94">
        <v>3294</v>
      </c>
      <c r="C124" s="93"/>
      <c r="D124" s="60" t="s">
        <v>131</v>
      </c>
      <c r="E124" s="66">
        <v>160</v>
      </c>
      <c r="F124" s="66">
        <v>313.08999999999997</v>
      </c>
    </row>
    <row r="125" spans="1:6" x14ac:dyDescent="0.25">
      <c r="A125" s="93"/>
      <c r="B125" s="94">
        <v>3295</v>
      </c>
      <c r="C125" s="93"/>
      <c r="D125" s="60" t="s">
        <v>106</v>
      </c>
      <c r="E125" s="66">
        <v>3360</v>
      </c>
      <c r="F125" s="66">
        <v>4041.04</v>
      </c>
    </row>
    <row r="126" spans="1:6" x14ac:dyDescent="0.25">
      <c r="A126" s="93"/>
      <c r="B126" s="94">
        <v>3296</v>
      </c>
      <c r="C126" s="93"/>
      <c r="D126" s="60" t="s">
        <v>132</v>
      </c>
      <c r="E126" s="66">
        <v>0</v>
      </c>
      <c r="F126" s="66">
        <v>0</v>
      </c>
    </row>
    <row r="127" spans="1:6" x14ac:dyDescent="0.25">
      <c r="A127" s="93"/>
      <c r="B127" s="94">
        <v>3299</v>
      </c>
      <c r="C127" s="93"/>
      <c r="D127" s="60" t="s">
        <v>133</v>
      </c>
      <c r="E127" s="66">
        <v>4000</v>
      </c>
      <c r="F127" s="66">
        <v>5195.6000000000004</v>
      </c>
    </row>
    <row r="128" spans="1:6" x14ac:dyDescent="0.25">
      <c r="A128" s="9"/>
      <c r="B128" s="9"/>
      <c r="C128" s="10">
        <v>11</v>
      </c>
      <c r="D128" s="10" t="s">
        <v>82</v>
      </c>
      <c r="E128" s="66">
        <v>23</v>
      </c>
      <c r="F128" s="66">
        <v>2107.0100000000002</v>
      </c>
    </row>
    <row r="129" spans="1:6" x14ac:dyDescent="0.25">
      <c r="A129" s="78"/>
      <c r="B129" s="9"/>
      <c r="C129" s="10">
        <v>51</v>
      </c>
      <c r="D129" s="10" t="s">
        <v>63</v>
      </c>
      <c r="E129" s="66">
        <v>207</v>
      </c>
      <c r="F129" s="66">
        <v>282</v>
      </c>
    </row>
    <row r="130" spans="1:6" x14ac:dyDescent="0.25">
      <c r="A130" s="78"/>
      <c r="B130" s="9"/>
      <c r="C130" s="10">
        <v>43</v>
      </c>
      <c r="D130" s="10" t="s">
        <v>150</v>
      </c>
      <c r="E130" s="66">
        <v>17725</v>
      </c>
      <c r="F130" s="66">
        <v>14930.99</v>
      </c>
    </row>
    <row r="131" spans="1:6" x14ac:dyDescent="0.25">
      <c r="A131" s="78"/>
      <c r="B131" s="9"/>
      <c r="C131" s="10">
        <v>44</v>
      </c>
      <c r="D131" s="10" t="s">
        <v>119</v>
      </c>
      <c r="E131" s="66">
        <v>56529</v>
      </c>
      <c r="F131" s="66">
        <v>73693.69</v>
      </c>
    </row>
    <row r="132" spans="1:6" x14ac:dyDescent="0.25">
      <c r="A132" s="78"/>
      <c r="B132" s="9"/>
      <c r="C132" s="10">
        <v>52</v>
      </c>
      <c r="D132" s="10" t="s">
        <v>151</v>
      </c>
      <c r="E132" s="66">
        <v>166268</v>
      </c>
      <c r="F132" s="66">
        <v>168598</v>
      </c>
    </row>
    <row r="133" spans="1:6" ht="14.25" customHeight="1" x14ac:dyDescent="0.25">
      <c r="A133" s="78"/>
      <c r="B133" s="9"/>
      <c r="C133" s="10">
        <v>61</v>
      </c>
      <c r="D133" s="79" t="s">
        <v>177</v>
      </c>
      <c r="E133" s="66">
        <v>0</v>
      </c>
      <c r="F133" s="66">
        <v>4409.3</v>
      </c>
    </row>
    <row r="134" spans="1:6" x14ac:dyDescent="0.25">
      <c r="A134" s="78"/>
      <c r="B134" s="9"/>
      <c r="C134" s="10"/>
      <c r="D134" s="105" t="s">
        <v>175</v>
      </c>
      <c r="E134" s="65">
        <f>SUM(E128:E133)</f>
        <v>240752</v>
      </c>
      <c r="F134" s="65">
        <f>SUM(F128:F133)</f>
        <v>264020.99</v>
      </c>
    </row>
    <row r="135" spans="1:6" x14ac:dyDescent="0.25">
      <c r="A135" s="96"/>
      <c r="B135" s="95">
        <v>34</v>
      </c>
      <c r="C135" s="96"/>
      <c r="D135" s="101" t="s">
        <v>87</v>
      </c>
      <c r="E135" s="65">
        <f>SUM(E136)</f>
        <v>1000</v>
      </c>
      <c r="F135" s="65">
        <f>SUM(F136)</f>
        <v>1270</v>
      </c>
    </row>
    <row r="136" spans="1:6" x14ac:dyDescent="0.25">
      <c r="A136" s="93"/>
      <c r="B136" s="94">
        <v>343</v>
      </c>
      <c r="C136" s="93"/>
      <c r="D136" s="60" t="s">
        <v>88</v>
      </c>
      <c r="E136" s="66">
        <f>SUM(E137:E138)</f>
        <v>1000</v>
      </c>
      <c r="F136" s="66">
        <v>1270</v>
      </c>
    </row>
    <row r="137" spans="1:6" x14ac:dyDescent="0.25">
      <c r="A137" s="93"/>
      <c r="B137" s="94">
        <v>3431</v>
      </c>
      <c r="C137" s="93"/>
      <c r="D137" s="60" t="s">
        <v>107</v>
      </c>
      <c r="E137" s="66">
        <v>1000</v>
      </c>
      <c r="F137" s="66">
        <v>1100</v>
      </c>
    </row>
    <row r="138" spans="1:6" x14ac:dyDescent="0.25">
      <c r="A138" s="93"/>
      <c r="B138" s="94">
        <v>3433</v>
      </c>
      <c r="C138" s="93"/>
      <c r="D138" s="60" t="s">
        <v>108</v>
      </c>
      <c r="E138" s="66">
        <v>0</v>
      </c>
      <c r="F138" s="66">
        <v>170</v>
      </c>
    </row>
    <row r="139" spans="1:6" x14ac:dyDescent="0.25">
      <c r="A139" s="9"/>
      <c r="B139" s="9"/>
      <c r="C139" s="10">
        <v>11</v>
      </c>
      <c r="D139" s="10" t="s">
        <v>82</v>
      </c>
      <c r="E139" s="66">
        <v>0</v>
      </c>
      <c r="F139" s="66">
        <v>0</v>
      </c>
    </row>
    <row r="140" spans="1:6" x14ac:dyDescent="0.25">
      <c r="A140" s="78"/>
      <c r="B140" s="9"/>
      <c r="C140" s="10">
        <v>51</v>
      </c>
      <c r="D140" s="10" t="s">
        <v>63</v>
      </c>
      <c r="E140" s="66">
        <v>0</v>
      </c>
      <c r="F140" s="66">
        <v>0</v>
      </c>
    </row>
    <row r="141" spans="1:6" x14ac:dyDescent="0.25">
      <c r="A141" s="78"/>
      <c r="B141" s="9"/>
      <c r="C141" s="10">
        <v>44</v>
      </c>
      <c r="D141" s="10" t="s">
        <v>119</v>
      </c>
      <c r="E141" s="66">
        <v>1000</v>
      </c>
      <c r="F141" s="66">
        <v>1270</v>
      </c>
    </row>
    <row r="142" spans="1:6" x14ac:dyDescent="0.25">
      <c r="A142" s="78"/>
      <c r="B142" s="9"/>
      <c r="C142" s="10">
        <v>43</v>
      </c>
      <c r="D142" s="10" t="s">
        <v>150</v>
      </c>
      <c r="E142" s="66">
        <v>0</v>
      </c>
      <c r="F142" s="66">
        <v>0</v>
      </c>
    </row>
    <row r="143" spans="1:6" x14ac:dyDescent="0.25">
      <c r="A143" s="78"/>
      <c r="B143" s="9"/>
      <c r="C143" s="10">
        <v>52</v>
      </c>
      <c r="D143" s="10" t="s">
        <v>151</v>
      </c>
      <c r="E143" s="66">
        <v>0</v>
      </c>
      <c r="F143" s="66">
        <v>0</v>
      </c>
    </row>
    <row r="144" spans="1:6" x14ac:dyDescent="0.25">
      <c r="A144" s="78"/>
      <c r="B144" s="9"/>
      <c r="C144" s="10"/>
      <c r="D144" s="105" t="s">
        <v>175</v>
      </c>
      <c r="E144" s="65">
        <v>1000</v>
      </c>
      <c r="F144" s="65">
        <v>1270</v>
      </c>
    </row>
    <row r="145" spans="1:6" ht="25.5" x14ac:dyDescent="0.25">
      <c r="A145" s="93"/>
      <c r="B145" s="95">
        <v>37</v>
      </c>
      <c r="C145" s="96"/>
      <c r="D145" s="101" t="s">
        <v>89</v>
      </c>
      <c r="E145" s="65">
        <f>SUM(E146)</f>
        <v>4400</v>
      </c>
      <c r="F145" s="65">
        <f>SUM(F146)</f>
        <v>8148.69</v>
      </c>
    </row>
    <row r="146" spans="1:6" ht="25.5" x14ac:dyDescent="0.25">
      <c r="A146" s="93"/>
      <c r="B146" s="94">
        <v>372</v>
      </c>
      <c r="C146" s="93"/>
      <c r="D146" s="60" t="s">
        <v>90</v>
      </c>
      <c r="E146" s="66">
        <f>SUM(E147:E148)</f>
        <v>4400</v>
      </c>
      <c r="F146" s="66">
        <f>SUM(F147:F148)</f>
        <v>8148.69</v>
      </c>
    </row>
    <row r="147" spans="1:6" x14ac:dyDescent="0.25">
      <c r="A147" s="93"/>
      <c r="B147" s="94">
        <v>3721</v>
      </c>
      <c r="C147" s="93"/>
      <c r="D147" s="60" t="s">
        <v>109</v>
      </c>
      <c r="E147" s="66">
        <v>200</v>
      </c>
      <c r="F147" s="66">
        <v>265</v>
      </c>
    </row>
    <row r="148" spans="1:6" x14ac:dyDescent="0.25">
      <c r="A148" s="93"/>
      <c r="B148" s="94">
        <v>3722</v>
      </c>
      <c r="C148" s="93"/>
      <c r="D148" s="60" t="s">
        <v>110</v>
      </c>
      <c r="E148" s="66">
        <v>4200</v>
      </c>
      <c r="F148" s="66">
        <v>7883.69</v>
      </c>
    </row>
    <row r="149" spans="1:6" x14ac:dyDescent="0.25">
      <c r="A149" s="9"/>
      <c r="B149" s="9"/>
      <c r="C149" s="10">
        <v>11</v>
      </c>
      <c r="D149" s="10" t="s">
        <v>82</v>
      </c>
      <c r="E149" s="66">
        <v>0</v>
      </c>
      <c r="F149" s="66">
        <v>0</v>
      </c>
    </row>
    <row r="150" spans="1:6" x14ac:dyDescent="0.25">
      <c r="A150" s="78"/>
      <c r="B150" s="9"/>
      <c r="C150" s="10">
        <v>51</v>
      </c>
      <c r="D150" s="10" t="s">
        <v>63</v>
      </c>
      <c r="E150" s="66">
        <v>0</v>
      </c>
      <c r="F150" s="66">
        <v>0</v>
      </c>
    </row>
    <row r="151" spans="1:6" x14ac:dyDescent="0.25">
      <c r="A151" s="78"/>
      <c r="B151" s="9"/>
      <c r="C151" s="10">
        <v>43</v>
      </c>
      <c r="D151" s="10" t="s">
        <v>150</v>
      </c>
      <c r="E151" s="66">
        <v>0</v>
      </c>
      <c r="F151" s="66">
        <v>0</v>
      </c>
    </row>
    <row r="152" spans="1:6" x14ac:dyDescent="0.25">
      <c r="A152" s="78"/>
      <c r="B152" s="9"/>
      <c r="C152" s="10">
        <v>52</v>
      </c>
      <c r="D152" s="10" t="s">
        <v>151</v>
      </c>
      <c r="E152" s="66">
        <v>4400</v>
      </c>
      <c r="F152" s="66">
        <v>8148.69</v>
      </c>
    </row>
    <row r="153" spans="1:6" x14ac:dyDescent="0.25">
      <c r="A153" s="78"/>
      <c r="B153" s="9"/>
      <c r="C153" s="10"/>
      <c r="D153" s="105" t="s">
        <v>175</v>
      </c>
      <c r="E153" s="65">
        <f>SUM(E149:E152)</f>
        <v>4400</v>
      </c>
      <c r="F153" s="65">
        <f>SUM(F149:F152)</f>
        <v>8148.69</v>
      </c>
    </row>
    <row r="154" spans="1:6" x14ac:dyDescent="0.25">
      <c r="A154" s="78"/>
      <c r="B154" s="25">
        <v>38</v>
      </c>
      <c r="C154" s="10"/>
      <c r="D154" s="105" t="s">
        <v>213</v>
      </c>
      <c r="E154" s="65"/>
      <c r="F154" s="65">
        <v>211</v>
      </c>
    </row>
    <row r="155" spans="1:6" x14ac:dyDescent="0.25">
      <c r="A155" s="78"/>
      <c r="B155" s="9">
        <v>381</v>
      </c>
      <c r="C155" s="10"/>
      <c r="D155" s="106" t="s">
        <v>164</v>
      </c>
      <c r="E155" s="65"/>
      <c r="F155" s="66">
        <v>211</v>
      </c>
    </row>
    <row r="156" spans="1:6" x14ac:dyDescent="0.25">
      <c r="A156" s="78"/>
      <c r="B156" s="9">
        <v>3811</v>
      </c>
      <c r="C156" s="10"/>
      <c r="D156" s="106" t="s">
        <v>212</v>
      </c>
      <c r="E156" s="65"/>
      <c r="F156" s="66">
        <v>211</v>
      </c>
    </row>
    <row r="157" spans="1:6" x14ac:dyDescent="0.25">
      <c r="A157" s="78"/>
      <c r="B157" s="9"/>
      <c r="C157" s="10">
        <v>11</v>
      </c>
      <c r="D157" s="10" t="s">
        <v>82</v>
      </c>
      <c r="E157" s="65"/>
      <c r="F157" s="66"/>
    </row>
    <row r="158" spans="1:6" x14ac:dyDescent="0.25">
      <c r="A158" s="78"/>
      <c r="B158" s="9"/>
      <c r="C158" s="10">
        <v>51</v>
      </c>
      <c r="D158" s="10" t="s">
        <v>63</v>
      </c>
      <c r="E158" s="65"/>
      <c r="F158" s="66"/>
    </row>
    <row r="159" spans="1:6" x14ac:dyDescent="0.25">
      <c r="A159" s="78"/>
      <c r="B159" s="9"/>
      <c r="C159" s="10">
        <v>43</v>
      </c>
      <c r="D159" s="10" t="s">
        <v>150</v>
      </c>
      <c r="E159" s="65"/>
      <c r="F159" s="66"/>
    </row>
    <row r="160" spans="1:6" x14ac:dyDescent="0.25">
      <c r="A160" s="78"/>
      <c r="B160" s="9"/>
      <c r="C160" s="10">
        <v>52</v>
      </c>
      <c r="D160" s="10" t="s">
        <v>151</v>
      </c>
      <c r="E160" s="65"/>
      <c r="F160" s="66"/>
    </row>
    <row r="161" spans="1:6" x14ac:dyDescent="0.25">
      <c r="A161" s="78"/>
      <c r="B161" s="9"/>
      <c r="C161" s="10">
        <v>61</v>
      </c>
      <c r="D161" s="79" t="s">
        <v>177</v>
      </c>
      <c r="E161" s="65"/>
      <c r="F161" s="66">
        <v>211</v>
      </c>
    </row>
    <row r="162" spans="1:6" x14ac:dyDescent="0.25">
      <c r="A162" s="78"/>
      <c r="B162" s="9"/>
      <c r="C162" s="10"/>
      <c r="D162" s="105" t="s">
        <v>175</v>
      </c>
      <c r="E162" s="65"/>
      <c r="F162" s="65">
        <v>211</v>
      </c>
    </row>
    <row r="163" spans="1:6" ht="25.5" x14ac:dyDescent="0.25">
      <c r="A163" s="97">
        <v>4</v>
      </c>
      <c r="B163" s="97">
        <v>4</v>
      </c>
      <c r="C163" s="98"/>
      <c r="D163" s="75" t="s">
        <v>24</v>
      </c>
      <c r="E163" s="76">
        <f>SUM(E164)</f>
        <v>29000</v>
      </c>
      <c r="F163" s="76">
        <f>SUM(F164)</f>
        <v>36214.44</v>
      </c>
    </row>
    <row r="164" spans="1:6" ht="25.5" x14ac:dyDescent="0.25">
      <c r="A164" s="96"/>
      <c r="B164" s="95">
        <v>42</v>
      </c>
      <c r="C164" s="96"/>
      <c r="D164" s="101" t="s">
        <v>24</v>
      </c>
      <c r="E164" s="65">
        <f>SUM(E165+E172)</f>
        <v>29000</v>
      </c>
      <c r="F164" s="65">
        <f>SUM(F165+F172)</f>
        <v>36214.44</v>
      </c>
    </row>
    <row r="165" spans="1:6" x14ac:dyDescent="0.25">
      <c r="A165" s="93"/>
      <c r="B165" s="94">
        <v>422</v>
      </c>
      <c r="C165" s="93"/>
      <c r="D165" s="60" t="s">
        <v>91</v>
      </c>
      <c r="E165" s="66">
        <f>SUM(E166:E171)</f>
        <v>8000</v>
      </c>
      <c r="F165" s="66">
        <f>SUM(F166:F171)</f>
        <v>8798.44</v>
      </c>
    </row>
    <row r="166" spans="1:6" x14ac:dyDescent="0.25">
      <c r="A166" s="93"/>
      <c r="B166" s="94">
        <v>4221</v>
      </c>
      <c r="C166" s="93"/>
      <c r="D166" s="60" t="s">
        <v>111</v>
      </c>
      <c r="E166" s="66">
        <v>4000</v>
      </c>
      <c r="F166" s="66">
        <v>0</v>
      </c>
    </row>
    <row r="167" spans="1:6" x14ac:dyDescent="0.25">
      <c r="A167" s="93"/>
      <c r="B167" s="94">
        <v>4222</v>
      </c>
      <c r="C167" s="93"/>
      <c r="D167" s="60" t="s">
        <v>112</v>
      </c>
      <c r="E167" s="66">
        <v>4000</v>
      </c>
      <c r="F167" s="66">
        <v>0</v>
      </c>
    </row>
    <row r="168" spans="1:6" x14ac:dyDescent="0.25">
      <c r="A168" s="93"/>
      <c r="B168" s="94">
        <v>4223</v>
      </c>
      <c r="C168" s="93"/>
      <c r="D168" s="60" t="s">
        <v>113</v>
      </c>
      <c r="E168" s="66">
        <v>0</v>
      </c>
      <c r="F168" s="66">
        <v>8798.44</v>
      </c>
    </row>
    <row r="169" spans="1:6" x14ac:dyDescent="0.25">
      <c r="A169" s="93"/>
      <c r="B169" s="94">
        <v>4225</v>
      </c>
      <c r="C169" s="93"/>
      <c r="D169" s="60" t="s">
        <v>114</v>
      </c>
      <c r="E169" s="66">
        <v>0</v>
      </c>
      <c r="F169" s="66">
        <v>0</v>
      </c>
    </row>
    <row r="170" spans="1:6" x14ac:dyDescent="0.25">
      <c r="A170" s="93"/>
      <c r="B170" s="94">
        <v>4226</v>
      </c>
      <c r="C170" s="93"/>
      <c r="D170" s="60" t="s">
        <v>115</v>
      </c>
      <c r="E170" s="66">
        <v>0</v>
      </c>
      <c r="F170" s="66">
        <v>0</v>
      </c>
    </row>
    <row r="171" spans="1:6" x14ac:dyDescent="0.25">
      <c r="A171" s="93"/>
      <c r="B171" s="94">
        <v>4227</v>
      </c>
      <c r="C171" s="93"/>
      <c r="D171" s="60" t="s">
        <v>116</v>
      </c>
      <c r="E171" s="66">
        <v>0</v>
      </c>
      <c r="F171" s="66">
        <v>0</v>
      </c>
    </row>
    <row r="172" spans="1:6" ht="25.5" x14ac:dyDescent="0.25">
      <c r="A172" s="93"/>
      <c r="B172" s="94">
        <v>424</v>
      </c>
      <c r="C172" s="93"/>
      <c r="D172" s="60" t="s">
        <v>92</v>
      </c>
      <c r="E172" s="66">
        <f>SUM(E173)</f>
        <v>21000</v>
      </c>
      <c r="F172" s="66">
        <f>SUM(F173)</f>
        <v>27416</v>
      </c>
    </row>
    <row r="173" spans="1:6" x14ac:dyDescent="0.25">
      <c r="A173" s="93"/>
      <c r="B173" s="94">
        <v>4241</v>
      </c>
      <c r="C173" s="93"/>
      <c r="D173" s="60" t="s">
        <v>117</v>
      </c>
      <c r="E173" s="66">
        <v>21000</v>
      </c>
      <c r="F173" s="66">
        <v>27416</v>
      </c>
    </row>
    <row r="174" spans="1:6" x14ac:dyDescent="0.25">
      <c r="A174" s="9"/>
      <c r="B174" s="9"/>
      <c r="C174" s="10">
        <v>11</v>
      </c>
      <c r="D174" s="10" t="s">
        <v>82</v>
      </c>
      <c r="E174" s="66">
        <v>0</v>
      </c>
      <c r="F174" s="66">
        <v>0</v>
      </c>
    </row>
    <row r="175" spans="1:6" x14ac:dyDescent="0.25">
      <c r="A175" s="78"/>
      <c r="B175" s="9"/>
      <c r="C175" s="10">
        <v>51</v>
      </c>
      <c r="D175" s="10" t="s">
        <v>63</v>
      </c>
      <c r="E175" s="66">
        <v>0</v>
      </c>
      <c r="F175" s="66">
        <v>0</v>
      </c>
    </row>
    <row r="176" spans="1:6" x14ac:dyDescent="0.25">
      <c r="A176" s="78"/>
      <c r="B176" s="9"/>
      <c r="C176" s="10">
        <v>43</v>
      </c>
      <c r="D176" s="10" t="s">
        <v>150</v>
      </c>
      <c r="E176" s="66">
        <v>0</v>
      </c>
      <c r="F176" s="66">
        <v>0</v>
      </c>
    </row>
    <row r="177" spans="1:7" x14ac:dyDescent="0.25">
      <c r="A177" s="78"/>
      <c r="B177" s="9"/>
      <c r="C177" s="10">
        <v>44</v>
      </c>
      <c r="D177" s="10" t="s">
        <v>119</v>
      </c>
      <c r="E177" s="66">
        <v>0</v>
      </c>
      <c r="F177" s="66">
        <v>0</v>
      </c>
    </row>
    <row r="178" spans="1:7" x14ac:dyDescent="0.25">
      <c r="A178" s="78"/>
      <c r="B178" s="9"/>
      <c r="C178" s="10">
        <v>52</v>
      </c>
      <c r="D178" s="10" t="s">
        <v>151</v>
      </c>
      <c r="E178" s="66">
        <v>29000</v>
      </c>
      <c r="F178" s="66">
        <v>36214.44</v>
      </c>
    </row>
    <row r="179" spans="1:7" x14ac:dyDescent="0.25">
      <c r="A179" s="90"/>
      <c r="B179" s="99"/>
      <c r="C179" s="100">
        <v>61</v>
      </c>
      <c r="D179" s="79" t="s">
        <v>177</v>
      </c>
      <c r="E179" s="66">
        <v>0</v>
      </c>
      <c r="F179" s="66">
        <v>0</v>
      </c>
    </row>
    <row r="180" spans="1:7" s="88" customFormat="1" x14ac:dyDescent="0.25">
      <c r="A180" s="90"/>
      <c r="B180" s="99"/>
      <c r="C180" s="100"/>
      <c r="D180" s="105" t="s">
        <v>175</v>
      </c>
      <c r="E180" s="65">
        <f>SUM(E174:E179)</f>
        <v>29000</v>
      </c>
      <c r="F180" s="65">
        <f>SUM(F174:F179)</f>
        <v>36214.44</v>
      </c>
    </row>
    <row r="181" spans="1:7" x14ac:dyDescent="0.25">
      <c r="A181" s="90"/>
      <c r="B181" s="99"/>
      <c r="C181" s="100"/>
      <c r="D181" s="79"/>
      <c r="E181" s="66"/>
      <c r="F181" s="66"/>
    </row>
    <row r="182" spans="1:7" x14ac:dyDescent="0.25">
      <c r="A182" s="165" t="s">
        <v>178</v>
      </c>
      <c r="B182" s="166"/>
      <c r="C182" s="166"/>
      <c r="D182" s="167"/>
      <c r="E182" s="66">
        <f>SUM(E75+E163)</f>
        <v>1689212.7</v>
      </c>
      <c r="F182" s="66">
        <f>SUM(F75+F163)</f>
        <v>1928301.0399999998</v>
      </c>
    </row>
    <row r="183" spans="1:7" x14ac:dyDescent="0.25">
      <c r="A183" s="165" t="s">
        <v>179</v>
      </c>
      <c r="B183" s="166"/>
      <c r="C183" s="166"/>
      <c r="D183" s="167"/>
      <c r="E183" s="66">
        <f>SUM(E92+E134+E144+E153+E180)</f>
        <v>1689212.7</v>
      </c>
      <c r="F183" s="66">
        <f>SUM(F92+F134+F144+F153+F180+F162)</f>
        <v>1928301.0399999998</v>
      </c>
    </row>
    <row r="185" spans="1:7" ht="38.25" customHeight="1" x14ac:dyDescent="0.25">
      <c r="A185" s="163" t="s">
        <v>217</v>
      </c>
      <c r="B185" s="164"/>
      <c r="C185" s="164"/>
      <c r="D185" s="164"/>
      <c r="E185" s="164"/>
      <c r="F185" s="164"/>
      <c r="G185" s="164"/>
    </row>
    <row r="186" spans="1:7" x14ac:dyDescent="0.25">
      <c r="A186" s="71"/>
      <c r="B186" s="71"/>
      <c r="C186" s="71"/>
      <c r="D186" s="71"/>
      <c r="E186" s="71"/>
      <c r="F186" s="71"/>
    </row>
  </sheetData>
  <mergeCells count="8">
    <mergeCell ref="A185:G185"/>
    <mergeCell ref="A1:G1"/>
    <mergeCell ref="A183:D183"/>
    <mergeCell ref="A2:E2"/>
    <mergeCell ref="A3:E3"/>
    <mergeCell ref="A4:E4"/>
    <mergeCell ref="A73:D73"/>
    <mergeCell ref="A182:D18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4"/>
  <sheetViews>
    <sheetView topLeftCell="A25" workbookViewId="0">
      <selection activeCell="A44" sqref="A44:G44"/>
    </sheetView>
  </sheetViews>
  <sheetFormatPr defaultRowHeight="15" x14ac:dyDescent="0.25"/>
  <cols>
    <col min="1" max="3" width="25.28515625" customWidth="1"/>
  </cols>
  <sheetData>
    <row r="1" spans="1:7" ht="42" customHeight="1" x14ac:dyDescent="0.25">
      <c r="A1" s="143" t="s">
        <v>203</v>
      </c>
      <c r="B1" s="143"/>
      <c r="C1" s="143"/>
      <c r="D1" s="143"/>
      <c r="E1" s="143"/>
      <c r="F1" s="143"/>
      <c r="G1" s="143"/>
    </row>
    <row r="2" spans="1:7" ht="18" customHeight="1" x14ac:dyDescent="0.25">
      <c r="A2" s="22"/>
      <c r="B2" s="22"/>
      <c r="C2" s="22"/>
    </row>
    <row r="3" spans="1:7" ht="15.75" customHeight="1" x14ac:dyDescent="0.25">
      <c r="A3" s="143" t="s">
        <v>15</v>
      </c>
      <c r="B3" s="143"/>
      <c r="C3" s="143"/>
    </row>
    <row r="4" spans="1:7" ht="18" x14ac:dyDescent="0.25">
      <c r="B4" s="22"/>
      <c r="C4" s="22"/>
    </row>
    <row r="5" spans="1:7" ht="18" customHeight="1" x14ac:dyDescent="0.25">
      <c r="A5" s="143" t="s">
        <v>4</v>
      </c>
      <c r="B5" s="143"/>
      <c r="C5" s="143"/>
    </row>
    <row r="6" spans="1:7" ht="18" x14ac:dyDescent="0.25">
      <c r="A6" s="22"/>
      <c r="B6" s="22"/>
      <c r="C6" s="22"/>
    </row>
    <row r="7" spans="1:7" ht="15.75" customHeight="1" x14ac:dyDescent="0.25">
      <c r="A7" s="143" t="s">
        <v>35</v>
      </c>
      <c r="B7" s="143"/>
      <c r="C7" s="143"/>
    </row>
    <row r="8" spans="1:7" ht="18" x14ac:dyDescent="0.25">
      <c r="A8" s="22"/>
      <c r="B8" s="22"/>
      <c r="C8" s="22"/>
    </row>
    <row r="9" spans="1:7" x14ac:dyDescent="0.25">
      <c r="A9" s="18" t="s">
        <v>37</v>
      </c>
      <c r="B9" s="122" t="s">
        <v>26</v>
      </c>
      <c r="C9" s="122" t="s">
        <v>204</v>
      </c>
    </row>
    <row r="10" spans="1:7" x14ac:dyDescent="0.25">
      <c r="A10" s="36" t="s">
        <v>0</v>
      </c>
      <c r="B10" s="111">
        <f>SUM(B11+B13+B15+B17+B19+B21+B23)</f>
        <v>1689212.7</v>
      </c>
      <c r="C10" s="111">
        <f>SUM(C11+C13+C15+C17+C19+C21+C23)</f>
        <v>1945206.3599999999</v>
      </c>
    </row>
    <row r="11" spans="1:7" x14ac:dyDescent="0.25">
      <c r="A11" s="23" t="s">
        <v>183</v>
      </c>
      <c r="B11" s="118">
        <v>3259.87</v>
      </c>
      <c r="C11" s="118">
        <v>8202</v>
      </c>
    </row>
    <row r="12" spans="1:7" x14ac:dyDescent="0.25">
      <c r="A12" s="112" t="s">
        <v>41</v>
      </c>
      <c r="B12" s="110">
        <v>3259.87</v>
      </c>
      <c r="C12" s="110">
        <v>8202</v>
      </c>
    </row>
    <row r="13" spans="1:7" x14ac:dyDescent="0.25">
      <c r="A13" s="25" t="s">
        <v>184</v>
      </c>
      <c r="B13" s="110">
        <v>0</v>
      </c>
      <c r="C13" s="110"/>
    </row>
    <row r="14" spans="1:7" x14ac:dyDescent="0.25">
      <c r="A14" s="112" t="s">
        <v>193</v>
      </c>
      <c r="B14" s="110">
        <v>0</v>
      </c>
      <c r="C14" s="110">
        <v>0</v>
      </c>
    </row>
    <row r="15" spans="1:7" ht="25.5" x14ac:dyDescent="0.25">
      <c r="A15" s="8" t="s">
        <v>185</v>
      </c>
      <c r="B15" s="118">
        <v>24328.49</v>
      </c>
      <c r="C15" s="118">
        <v>21091.39</v>
      </c>
    </row>
    <row r="16" spans="1:7" ht="25.5" x14ac:dyDescent="0.25">
      <c r="A16" s="113" t="s">
        <v>39</v>
      </c>
      <c r="B16" s="110">
        <v>24328.49</v>
      </c>
      <c r="C16" s="110">
        <v>21091.39</v>
      </c>
    </row>
    <row r="17" spans="1:3" ht="25.5" x14ac:dyDescent="0.25">
      <c r="A17" s="114" t="s">
        <v>186</v>
      </c>
      <c r="B17" s="118">
        <v>57529</v>
      </c>
      <c r="C17" s="118">
        <v>74963.69</v>
      </c>
    </row>
    <row r="18" spans="1:3" x14ac:dyDescent="0.25">
      <c r="A18" s="115" t="s">
        <v>187</v>
      </c>
      <c r="B18" s="110">
        <v>57529</v>
      </c>
      <c r="C18" s="110">
        <v>74963.69</v>
      </c>
    </row>
    <row r="19" spans="1:3" x14ac:dyDescent="0.25">
      <c r="A19" s="114" t="s">
        <v>188</v>
      </c>
      <c r="B19" s="118">
        <v>6298.83</v>
      </c>
      <c r="C19" s="118">
        <v>23457</v>
      </c>
    </row>
    <row r="20" spans="1:3" x14ac:dyDescent="0.25">
      <c r="A20" s="115" t="s">
        <v>189</v>
      </c>
      <c r="B20" s="110">
        <v>6298.83</v>
      </c>
      <c r="C20" s="110">
        <v>23457</v>
      </c>
    </row>
    <row r="21" spans="1:3" x14ac:dyDescent="0.25">
      <c r="A21" s="36" t="s">
        <v>190</v>
      </c>
      <c r="B21" s="118">
        <v>1597796.51</v>
      </c>
      <c r="C21" s="118">
        <v>1810261.13</v>
      </c>
    </row>
    <row r="22" spans="1:3" x14ac:dyDescent="0.25">
      <c r="A22" s="112" t="s">
        <v>38</v>
      </c>
      <c r="B22" s="110">
        <v>1597796.51</v>
      </c>
      <c r="C22" s="110">
        <v>1810261.13</v>
      </c>
    </row>
    <row r="23" spans="1:3" x14ac:dyDescent="0.25">
      <c r="A23" s="116" t="s">
        <v>191</v>
      </c>
      <c r="B23" s="120">
        <v>0</v>
      </c>
      <c r="C23" s="120">
        <v>7231.15</v>
      </c>
    </row>
    <row r="24" spans="1:3" x14ac:dyDescent="0.25">
      <c r="A24" s="117" t="s">
        <v>192</v>
      </c>
      <c r="B24" s="119">
        <v>0</v>
      </c>
      <c r="C24" s="119">
        <v>7231.15</v>
      </c>
    </row>
    <row r="25" spans="1:3" ht="15.75" customHeight="1" x14ac:dyDescent="0.25">
      <c r="A25" s="143" t="s">
        <v>36</v>
      </c>
      <c r="B25" s="143"/>
      <c r="C25" s="143"/>
    </row>
    <row r="26" spans="1:3" ht="18" x14ac:dyDescent="0.25">
      <c r="A26" s="22"/>
      <c r="B26" s="22"/>
      <c r="C26" s="22"/>
    </row>
    <row r="27" spans="1:3" x14ac:dyDescent="0.25">
      <c r="A27" s="18" t="s">
        <v>37</v>
      </c>
      <c r="B27" s="122" t="s">
        <v>26</v>
      </c>
      <c r="C27" s="122" t="s">
        <v>204</v>
      </c>
    </row>
    <row r="28" spans="1:3" x14ac:dyDescent="0.25">
      <c r="A28" s="36" t="s">
        <v>1</v>
      </c>
      <c r="B28" s="111">
        <f>SUM(B29+B31+B33+B35+B37+B39+B41)</f>
        <v>1689212.7</v>
      </c>
      <c r="C28" s="111">
        <f>SUM(C29+C31+C33+C35+C37+C39+C41)</f>
        <v>1928301.04</v>
      </c>
    </row>
    <row r="29" spans="1:3" ht="15.75" customHeight="1" x14ac:dyDescent="0.25">
      <c r="A29" s="23" t="s">
        <v>183</v>
      </c>
      <c r="B29" s="118">
        <v>3259.87</v>
      </c>
      <c r="C29" s="118">
        <v>8202</v>
      </c>
    </row>
    <row r="30" spans="1:3" x14ac:dyDescent="0.25">
      <c r="A30" s="112" t="s">
        <v>41</v>
      </c>
      <c r="B30" s="110">
        <v>3259.87</v>
      </c>
      <c r="C30" s="110">
        <v>8202</v>
      </c>
    </row>
    <row r="31" spans="1:3" x14ac:dyDescent="0.25">
      <c r="A31" s="25" t="s">
        <v>184</v>
      </c>
      <c r="B31" s="110"/>
      <c r="C31" s="110"/>
    </row>
    <row r="32" spans="1:3" x14ac:dyDescent="0.25">
      <c r="A32" s="112" t="s">
        <v>193</v>
      </c>
      <c r="B32" s="110">
        <v>0</v>
      </c>
      <c r="C32" s="110">
        <v>0</v>
      </c>
    </row>
    <row r="33" spans="1:7" ht="25.5" x14ac:dyDescent="0.25">
      <c r="A33" s="8" t="s">
        <v>185</v>
      </c>
      <c r="B33" s="118">
        <v>24328.49</v>
      </c>
      <c r="C33" s="118">
        <v>21080.99</v>
      </c>
    </row>
    <row r="34" spans="1:7" ht="25.5" x14ac:dyDescent="0.25">
      <c r="A34" s="113" t="s">
        <v>39</v>
      </c>
      <c r="B34" s="110">
        <v>24328.49</v>
      </c>
      <c r="C34" s="110">
        <v>21080.99</v>
      </c>
    </row>
    <row r="35" spans="1:7" ht="25.5" x14ac:dyDescent="0.25">
      <c r="A35" s="114" t="s">
        <v>186</v>
      </c>
      <c r="B35" s="118">
        <v>57529</v>
      </c>
      <c r="C35" s="118">
        <v>74963.69</v>
      </c>
    </row>
    <row r="36" spans="1:7" x14ac:dyDescent="0.25">
      <c r="A36" s="115" t="s">
        <v>187</v>
      </c>
      <c r="B36" s="110">
        <v>57529</v>
      </c>
      <c r="C36" s="110">
        <v>74963.69</v>
      </c>
    </row>
    <row r="37" spans="1:7" x14ac:dyDescent="0.25">
      <c r="A37" s="114" t="s">
        <v>188</v>
      </c>
      <c r="B37" s="118">
        <v>6298.83</v>
      </c>
      <c r="C37" s="118">
        <v>23457</v>
      </c>
    </row>
    <row r="38" spans="1:7" x14ac:dyDescent="0.25">
      <c r="A38" s="115" t="s">
        <v>189</v>
      </c>
      <c r="B38" s="110">
        <v>6298.83</v>
      </c>
      <c r="C38" s="110">
        <v>23457</v>
      </c>
    </row>
    <row r="39" spans="1:7" x14ac:dyDescent="0.25">
      <c r="A39" s="36" t="s">
        <v>190</v>
      </c>
      <c r="B39" s="118">
        <v>1597796.51</v>
      </c>
      <c r="C39" s="118">
        <v>1793355.81</v>
      </c>
    </row>
    <row r="40" spans="1:7" x14ac:dyDescent="0.25">
      <c r="A40" s="112" t="s">
        <v>38</v>
      </c>
      <c r="B40" s="110">
        <v>1597796.51</v>
      </c>
      <c r="C40" s="110">
        <v>1793355.81</v>
      </c>
    </row>
    <row r="41" spans="1:7" x14ac:dyDescent="0.25">
      <c r="A41" s="116" t="s">
        <v>191</v>
      </c>
      <c r="B41" s="120">
        <v>0</v>
      </c>
      <c r="C41" s="120">
        <v>7241.55</v>
      </c>
    </row>
    <row r="42" spans="1:7" x14ac:dyDescent="0.25">
      <c r="A42" s="117" t="s">
        <v>192</v>
      </c>
      <c r="B42" s="119">
        <v>0</v>
      </c>
      <c r="C42" s="119">
        <v>7241.55</v>
      </c>
    </row>
    <row r="44" spans="1:7" ht="15" customHeight="1" x14ac:dyDescent="0.25">
      <c r="A44" s="163" t="s">
        <v>217</v>
      </c>
      <c r="B44" s="164"/>
      <c r="C44" s="164"/>
      <c r="D44" s="164"/>
      <c r="E44" s="164"/>
      <c r="F44" s="164"/>
      <c r="G44" s="164"/>
    </row>
  </sheetData>
  <mergeCells count="6">
    <mergeCell ref="A44:G44"/>
    <mergeCell ref="A1:G1"/>
    <mergeCell ref="A3:C3"/>
    <mergeCell ref="A5:C5"/>
    <mergeCell ref="A7:C7"/>
    <mergeCell ref="A25:C25"/>
  </mergeCells>
  <pageMargins left="0.7" right="0.7" top="0.75" bottom="0.75" header="0.3" footer="0.3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7"/>
  <sheetViews>
    <sheetView workbookViewId="0">
      <selection activeCell="A17" sqref="A17:G17"/>
    </sheetView>
  </sheetViews>
  <sheetFormatPr defaultRowHeight="15" x14ac:dyDescent="0.25"/>
  <cols>
    <col min="1" max="1" width="37.7109375" customWidth="1"/>
    <col min="2" max="3" width="25.28515625" customWidth="1"/>
  </cols>
  <sheetData>
    <row r="1" spans="1:7" ht="42" customHeight="1" x14ac:dyDescent="0.25">
      <c r="A1" s="143" t="s">
        <v>203</v>
      </c>
      <c r="B1" s="143"/>
      <c r="C1" s="143"/>
      <c r="D1" s="143"/>
      <c r="E1" s="143"/>
      <c r="F1" s="143"/>
      <c r="G1" s="143"/>
    </row>
    <row r="2" spans="1:7" ht="18" customHeight="1" x14ac:dyDescent="0.25">
      <c r="A2" s="3"/>
      <c r="B2" s="3"/>
      <c r="C2" s="3"/>
    </row>
    <row r="3" spans="1:7" ht="15.75" x14ac:dyDescent="0.25">
      <c r="A3" s="143" t="s">
        <v>15</v>
      </c>
      <c r="B3" s="143"/>
      <c r="C3" s="143"/>
    </row>
    <row r="4" spans="1:7" ht="18" x14ac:dyDescent="0.25">
      <c r="A4" s="3"/>
      <c r="B4" s="3"/>
      <c r="C4" s="3"/>
    </row>
    <row r="5" spans="1:7" ht="18" customHeight="1" x14ac:dyDescent="0.25">
      <c r="A5" s="143" t="s">
        <v>4</v>
      </c>
      <c r="B5" s="144"/>
      <c r="C5" s="144"/>
    </row>
    <row r="6" spans="1:7" ht="18" x14ac:dyDescent="0.25">
      <c r="A6" s="3"/>
      <c r="B6" s="3"/>
      <c r="C6" s="3"/>
    </row>
    <row r="7" spans="1:7" ht="15.75" x14ac:dyDescent="0.25">
      <c r="A7" s="143" t="s">
        <v>10</v>
      </c>
      <c r="B7" s="171"/>
      <c r="C7" s="171"/>
    </row>
    <row r="8" spans="1:7" ht="18" x14ac:dyDescent="0.25">
      <c r="A8" s="3"/>
      <c r="B8" s="3"/>
      <c r="C8" s="3"/>
    </row>
    <row r="9" spans="1:7" x14ac:dyDescent="0.25">
      <c r="A9" s="18" t="s">
        <v>37</v>
      </c>
      <c r="B9" s="122" t="s">
        <v>26</v>
      </c>
      <c r="C9" s="122" t="s">
        <v>204</v>
      </c>
    </row>
    <row r="10" spans="1:7" ht="15.75" customHeight="1" x14ac:dyDescent="0.25">
      <c r="A10" s="8" t="s">
        <v>11</v>
      </c>
      <c r="B10" s="110">
        <v>1660212.7</v>
      </c>
      <c r="C10" s="110">
        <v>1928301.04</v>
      </c>
    </row>
    <row r="11" spans="1:7" ht="15.75" customHeight="1" x14ac:dyDescent="0.25">
      <c r="A11" s="8" t="s">
        <v>194</v>
      </c>
      <c r="B11" s="66">
        <f>SUM(B12+B13)</f>
        <v>1660212.7</v>
      </c>
      <c r="C11" s="66">
        <f>SUM(C12+C13)</f>
        <v>1928301.04</v>
      </c>
    </row>
    <row r="12" spans="1:7" x14ac:dyDescent="0.25">
      <c r="A12" s="15" t="s">
        <v>195</v>
      </c>
      <c r="B12" s="66">
        <v>1652614</v>
      </c>
      <c r="C12" s="66">
        <v>1899737.04</v>
      </c>
    </row>
    <row r="13" spans="1:7" x14ac:dyDescent="0.25">
      <c r="A13" s="14" t="s">
        <v>196</v>
      </c>
      <c r="B13" s="110">
        <v>7598.7</v>
      </c>
      <c r="C13" s="110">
        <v>28564</v>
      </c>
    </row>
    <row r="14" spans="1:7" x14ac:dyDescent="0.25">
      <c r="A14" s="8"/>
      <c r="B14" s="7"/>
      <c r="C14" s="7"/>
    </row>
    <row r="15" spans="1:7" x14ac:dyDescent="0.25">
      <c r="A15" s="16"/>
      <c r="B15" s="7"/>
      <c r="C15" s="7"/>
    </row>
    <row r="17" spans="1:7" ht="30" customHeight="1" x14ac:dyDescent="0.25">
      <c r="A17" s="163" t="s">
        <v>217</v>
      </c>
      <c r="B17" s="164"/>
      <c r="C17" s="164"/>
      <c r="D17" s="164"/>
      <c r="E17" s="164"/>
      <c r="F17" s="164"/>
      <c r="G17" s="164"/>
    </row>
  </sheetData>
  <mergeCells count="5">
    <mergeCell ref="A3:C3"/>
    <mergeCell ref="A5:C5"/>
    <mergeCell ref="A7:C7"/>
    <mergeCell ref="A1:G1"/>
    <mergeCell ref="A17:G17"/>
  </mergeCells>
  <pageMargins left="0.7" right="0.7" top="0.75" bottom="0.75" header="0.3" footer="0.3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6"/>
  <sheetViews>
    <sheetView workbookViewId="0">
      <selection activeCell="B16" sqref="B16:H1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5" width="25.28515625" customWidth="1"/>
  </cols>
  <sheetData>
    <row r="1" spans="1:8" ht="42" customHeight="1" x14ac:dyDescent="0.25">
      <c r="A1" s="143" t="s">
        <v>203</v>
      </c>
      <c r="B1" s="143"/>
      <c r="C1" s="143"/>
      <c r="D1" s="143"/>
      <c r="E1" s="143"/>
      <c r="F1" s="143"/>
      <c r="G1" s="143"/>
    </row>
    <row r="2" spans="1:8" ht="18" customHeight="1" x14ac:dyDescent="0.25">
      <c r="A2" s="3"/>
      <c r="B2" s="3"/>
      <c r="C2" s="3"/>
      <c r="D2" s="3"/>
      <c r="E2" s="3"/>
    </row>
    <row r="3" spans="1:8" ht="15.75" customHeight="1" x14ac:dyDescent="0.25">
      <c r="A3" s="143" t="s">
        <v>15</v>
      </c>
      <c r="B3" s="143"/>
      <c r="C3" s="143"/>
      <c r="D3" s="143"/>
      <c r="E3" s="143"/>
    </row>
    <row r="4" spans="1:8" ht="18" x14ac:dyDescent="0.25">
      <c r="A4" s="3"/>
      <c r="B4" s="3"/>
      <c r="C4" s="3"/>
      <c r="D4" s="3"/>
      <c r="E4" s="3"/>
    </row>
    <row r="5" spans="1:8" ht="18" customHeight="1" x14ac:dyDescent="0.25">
      <c r="A5" s="143" t="s">
        <v>44</v>
      </c>
      <c r="B5" s="143"/>
      <c r="C5" s="143"/>
      <c r="D5" s="143"/>
      <c r="E5" s="143"/>
    </row>
    <row r="6" spans="1:8" ht="18" x14ac:dyDescent="0.25">
      <c r="A6" s="3"/>
      <c r="B6" s="3"/>
      <c r="C6" s="3"/>
      <c r="D6" s="3"/>
      <c r="E6" s="3"/>
    </row>
    <row r="7" spans="1:8" x14ac:dyDescent="0.25">
      <c r="A7" s="18" t="s">
        <v>5</v>
      </c>
      <c r="B7" s="17" t="s">
        <v>6</v>
      </c>
      <c r="C7" s="17" t="s">
        <v>25</v>
      </c>
      <c r="D7" s="122" t="s">
        <v>26</v>
      </c>
      <c r="E7" s="122" t="s">
        <v>204</v>
      </c>
    </row>
    <row r="8" spans="1:8" x14ac:dyDescent="0.25">
      <c r="A8" s="34"/>
      <c r="B8" s="35"/>
      <c r="C8" s="33" t="s">
        <v>46</v>
      </c>
      <c r="D8" s="34"/>
      <c r="E8" s="34"/>
    </row>
    <row r="9" spans="1:8" ht="25.5" x14ac:dyDescent="0.25">
      <c r="A9" s="8">
        <v>8</v>
      </c>
      <c r="B9" s="8"/>
      <c r="C9" s="8" t="s">
        <v>12</v>
      </c>
      <c r="D9" s="7"/>
      <c r="E9" s="7"/>
    </row>
    <row r="10" spans="1:8" x14ac:dyDescent="0.25">
      <c r="A10" s="8"/>
      <c r="B10" s="13">
        <v>84</v>
      </c>
      <c r="C10" s="13" t="s">
        <v>19</v>
      </c>
      <c r="D10" s="7"/>
      <c r="E10" s="7"/>
    </row>
    <row r="11" spans="1:8" x14ac:dyDescent="0.25">
      <c r="A11" s="8"/>
      <c r="B11" s="13"/>
      <c r="C11" s="37"/>
      <c r="D11" s="7"/>
      <c r="E11" s="7"/>
    </row>
    <row r="12" spans="1:8" x14ac:dyDescent="0.25">
      <c r="A12" s="8"/>
      <c r="B12" s="13"/>
      <c r="C12" s="33" t="s">
        <v>49</v>
      </c>
      <c r="D12" s="7"/>
      <c r="E12" s="7"/>
    </row>
    <row r="13" spans="1:8" ht="25.5" x14ac:dyDescent="0.25">
      <c r="A13" s="11">
        <v>5</v>
      </c>
      <c r="B13" s="12"/>
      <c r="C13" s="23" t="s">
        <v>13</v>
      </c>
      <c r="D13" s="7"/>
      <c r="E13" s="7"/>
    </row>
    <row r="14" spans="1:8" ht="25.5" x14ac:dyDescent="0.25">
      <c r="A14" s="13"/>
      <c r="B14" s="13">
        <v>54</v>
      </c>
      <c r="C14" s="24" t="s">
        <v>20</v>
      </c>
      <c r="D14" s="7"/>
      <c r="E14" s="7"/>
    </row>
    <row r="16" spans="1:8" x14ac:dyDescent="0.25">
      <c r="B16" s="163" t="s">
        <v>217</v>
      </c>
      <c r="C16" s="164"/>
      <c r="D16" s="164"/>
      <c r="E16" s="164"/>
      <c r="F16" s="164"/>
      <c r="G16" s="164"/>
      <c r="H16" s="164"/>
    </row>
  </sheetData>
  <mergeCells count="4">
    <mergeCell ref="A3:E3"/>
    <mergeCell ref="A5:E5"/>
    <mergeCell ref="A1:G1"/>
    <mergeCell ref="B16:H16"/>
  </mergeCells>
  <pageMargins left="0.7" right="0.7" top="0.75" bottom="0.75" header="0.3" footer="0.3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8"/>
  <sheetViews>
    <sheetView workbookViewId="0">
      <selection activeCell="A18" sqref="A18:G18"/>
    </sheetView>
  </sheetViews>
  <sheetFormatPr defaultRowHeight="15" x14ac:dyDescent="0.25"/>
  <cols>
    <col min="1" max="3" width="25.28515625" customWidth="1"/>
  </cols>
  <sheetData>
    <row r="1" spans="1:7" ht="42" customHeight="1" x14ac:dyDescent="0.25">
      <c r="A1" s="143" t="s">
        <v>203</v>
      </c>
      <c r="B1" s="143"/>
      <c r="C1" s="143"/>
      <c r="D1" s="143"/>
      <c r="E1" s="143"/>
      <c r="F1" s="143"/>
      <c r="G1" s="143"/>
    </row>
    <row r="2" spans="1:7" ht="18" customHeight="1" x14ac:dyDescent="0.25">
      <c r="A2" s="22"/>
      <c r="B2" s="22"/>
      <c r="C2" s="22"/>
    </row>
    <row r="3" spans="1:7" ht="15.75" customHeight="1" x14ac:dyDescent="0.25">
      <c r="A3" s="143" t="s">
        <v>15</v>
      </c>
      <c r="B3" s="143"/>
      <c r="C3" s="143"/>
    </row>
    <row r="4" spans="1:7" ht="18" x14ac:dyDescent="0.25">
      <c r="A4" s="22"/>
      <c r="B4" s="22"/>
      <c r="C4" s="22"/>
    </row>
    <row r="5" spans="1:7" ht="18" customHeight="1" x14ac:dyDescent="0.25">
      <c r="A5" s="143" t="s">
        <v>45</v>
      </c>
      <c r="B5" s="143"/>
      <c r="C5" s="143"/>
    </row>
    <row r="6" spans="1:7" ht="18" x14ac:dyDescent="0.25">
      <c r="A6" s="22"/>
      <c r="B6" s="22"/>
      <c r="C6" s="22"/>
    </row>
    <row r="7" spans="1:7" x14ac:dyDescent="0.25">
      <c r="A7" s="17" t="s">
        <v>37</v>
      </c>
      <c r="B7" s="122" t="s">
        <v>26</v>
      </c>
      <c r="C7" s="122" t="s">
        <v>204</v>
      </c>
    </row>
    <row r="8" spans="1:7" x14ac:dyDescent="0.25">
      <c r="A8" s="8" t="s">
        <v>46</v>
      </c>
      <c r="B8" s="7"/>
      <c r="C8" s="7"/>
    </row>
    <row r="9" spans="1:7" ht="25.5" x14ac:dyDescent="0.25">
      <c r="A9" s="8" t="s">
        <v>47</v>
      </c>
      <c r="B9" s="7"/>
      <c r="C9" s="7"/>
    </row>
    <row r="10" spans="1:7" ht="25.5" x14ac:dyDescent="0.25">
      <c r="A10" s="15" t="s">
        <v>48</v>
      </c>
      <c r="B10" s="7"/>
      <c r="C10" s="7"/>
    </row>
    <row r="11" spans="1:7" x14ac:dyDescent="0.25">
      <c r="A11" s="15"/>
      <c r="B11" s="7"/>
      <c r="C11" s="7"/>
    </row>
    <row r="12" spans="1:7" x14ac:dyDescent="0.25">
      <c r="A12" s="8" t="s">
        <v>49</v>
      </c>
      <c r="B12" s="7"/>
      <c r="C12" s="7"/>
    </row>
    <row r="13" spans="1:7" x14ac:dyDescent="0.25">
      <c r="A13" s="23" t="s">
        <v>40</v>
      </c>
      <c r="B13" s="7"/>
      <c r="C13" s="7"/>
    </row>
    <row r="14" spans="1:7" x14ac:dyDescent="0.25">
      <c r="A14" s="10" t="s">
        <v>41</v>
      </c>
      <c r="B14" s="7"/>
      <c r="C14" s="7"/>
    </row>
    <row r="15" spans="1:7" x14ac:dyDescent="0.25">
      <c r="A15" s="23" t="s">
        <v>42</v>
      </c>
      <c r="B15" s="7"/>
      <c r="C15" s="7"/>
    </row>
    <row r="16" spans="1:7" x14ac:dyDescent="0.25">
      <c r="A16" s="10" t="s">
        <v>43</v>
      </c>
      <c r="B16" s="7"/>
      <c r="C16" s="7"/>
    </row>
    <row r="18" spans="1:7" ht="15" customHeight="1" x14ac:dyDescent="0.25">
      <c r="A18" s="163" t="s">
        <v>217</v>
      </c>
      <c r="B18" s="164"/>
      <c r="C18" s="164"/>
      <c r="D18" s="164"/>
      <c r="E18" s="164"/>
      <c r="F18" s="164"/>
      <c r="G18" s="164"/>
    </row>
  </sheetData>
  <mergeCells count="4">
    <mergeCell ref="A3:C3"/>
    <mergeCell ref="A5:C5"/>
    <mergeCell ref="A1:G1"/>
    <mergeCell ref="A18:G18"/>
  </mergeCells>
  <pageMargins left="0.7" right="0.7" top="0.75" bottom="0.75" header="0.3" footer="0.3"/>
  <pageSetup paperSize="9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41"/>
  <sheetViews>
    <sheetView tabSelected="1" topLeftCell="A331" zoomScale="125" zoomScaleNormal="125" workbookViewId="0">
      <selection activeCell="A341" sqref="A341:G341"/>
    </sheetView>
  </sheetViews>
  <sheetFormatPr defaultRowHeight="15" x14ac:dyDescent="0.25"/>
  <cols>
    <col min="1" max="1" width="7.42578125" bestFit="1" customWidth="1"/>
    <col min="2" max="2" width="8.42578125" customWidth="1"/>
    <col min="3" max="3" width="3.85546875" customWidth="1"/>
    <col min="4" max="4" width="30" customWidth="1"/>
    <col min="5" max="6" width="12.140625" style="88" customWidth="1"/>
  </cols>
  <sheetData>
    <row r="1" spans="1:7" ht="56.25" customHeight="1" x14ac:dyDescent="0.25">
      <c r="A1" s="143" t="s">
        <v>203</v>
      </c>
      <c r="B1" s="143"/>
      <c r="C1" s="143"/>
      <c r="D1" s="143"/>
      <c r="E1" s="143"/>
      <c r="F1" s="143"/>
      <c r="G1" s="143"/>
    </row>
    <row r="2" spans="1:7" ht="27.75" customHeight="1" x14ac:dyDescent="0.25">
      <c r="A2" s="168" t="s">
        <v>14</v>
      </c>
      <c r="B2" s="168"/>
      <c r="C2" s="168"/>
      <c r="D2" s="168"/>
      <c r="E2" s="168"/>
      <c r="F2" s="168"/>
    </row>
    <row r="3" spans="1:7" ht="18" x14ac:dyDescent="0.25">
      <c r="A3" s="53"/>
      <c r="B3" s="53"/>
      <c r="C3" s="53"/>
      <c r="D3" s="53"/>
      <c r="E3" s="107"/>
      <c r="F3" s="107"/>
    </row>
    <row r="4" spans="1:7" ht="25.5" x14ac:dyDescent="0.25">
      <c r="A4" s="172" t="s">
        <v>16</v>
      </c>
      <c r="B4" s="173"/>
      <c r="C4" s="174"/>
      <c r="D4" s="121" t="s">
        <v>17</v>
      </c>
      <c r="E4" s="122" t="s">
        <v>26</v>
      </c>
      <c r="F4" s="122" t="s">
        <v>204</v>
      </c>
    </row>
    <row r="5" spans="1:7" x14ac:dyDescent="0.25">
      <c r="A5" s="181" t="s">
        <v>59</v>
      </c>
      <c r="B5" s="182"/>
      <c r="C5" s="183"/>
      <c r="D5" s="54" t="s">
        <v>60</v>
      </c>
      <c r="E5" s="6"/>
      <c r="F5" s="6"/>
    </row>
    <row r="6" spans="1:7" ht="22.5" customHeight="1" x14ac:dyDescent="0.25">
      <c r="A6" s="181" t="s">
        <v>201</v>
      </c>
      <c r="B6" s="182"/>
      <c r="C6" s="183"/>
      <c r="D6" s="54" t="s">
        <v>61</v>
      </c>
      <c r="E6" s="6"/>
      <c r="F6" s="6"/>
    </row>
    <row r="7" spans="1:7" ht="24.75" customHeight="1" x14ac:dyDescent="0.25">
      <c r="A7" s="178" t="s">
        <v>62</v>
      </c>
      <c r="B7" s="179"/>
      <c r="C7" s="180"/>
      <c r="D7" s="55" t="s">
        <v>63</v>
      </c>
      <c r="E7" s="6"/>
      <c r="F7" s="6"/>
    </row>
    <row r="8" spans="1:7" x14ac:dyDescent="0.25">
      <c r="A8" s="181">
        <v>3</v>
      </c>
      <c r="B8" s="182"/>
      <c r="C8" s="183"/>
      <c r="D8" s="54" t="s">
        <v>8</v>
      </c>
      <c r="E8" s="56">
        <f>SUM(E9+E17)</f>
        <v>6298.83</v>
      </c>
      <c r="F8" s="56">
        <f>SUM(F9+F17)</f>
        <v>23457</v>
      </c>
    </row>
    <row r="9" spans="1:7" x14ac:dyDescent="0.25">
      <c r="A9" s="184">
        <v>31</v>
      </c>
      <c r="B9" s="185"/>
      <c r="C9" s="186"/>
      <c r="D9" s="54" t="s">
        <v>9</v>
      </c>
      <c r="E9" s="56">
        <f>SUM(E10+E12+E14)</f>
        <v>6091.83</v>
      </c>
      <c r="F9" s="56">
        <f>SUM(F10+F12+F14)</f>
        <v>23175</v>
      </c>
    </row>
    <row r="10" spans="1:7" x14ac:dyDescent="0.25">
      <c r="A10" s="57">
        <v>311</v>
      </c>
      <c r="B10" s="58"/>
      <c r="C10" s="59"/>
      <c r="D10" s="60" t="s">
        <v>64</v>
      </c>
      <c r="E10" s="61">
        <v>5229</v>
      </c>
      <c r="F10" s="61">
        <v>19890</v>
      </c>
    </row>
    <row r="11" spans="1:7" x14ac:dyDescent="0.25">
      <c r="A11" s="57">
        <v>3111</v>
      </c>
      <c r="B11" s="58"/>
      <c r="C11" s="59"/>
      <c r="D11" s="60" t="s">
        <v>65</v>
      </c>
      <c r="E11" s="61">
        <v>5229</v>
      </c>
      <c r="F11" s="61">
        <v>19890</v>
      </c>
    </row>
    <row r="12" spans="1:7" x14ac:dyDescent="0.25">
      <c r="A12" s="57">
        <v>312</v>
      </c>
      <c r="B12" s="58"/>
      <c r="C12" s="59"/>
      <c r="D12" s="60" t="s">
        <v>68</v>
      </c>
      <c r="E12" s="61">
        <v>0</v>
      </c>
      <c r="F12" s="61">
        <v>0</v>
      </c>
    </row>
    <row r="13" spans="1:7" x14ac:dyDescent="0.25">
      <c r="A13" s="57">
        <v>3121</v>
      </c>
      <c r="B13" s="58"/>
      <c r="C13" s="59"/>
      <c r="D13" s="60" t="s">
        <v>69</v>
      </c>
      <c r="E13" s="61">
        <v>0</v>
      </c>
      <c r="F13" s="61">
        <v>0</v>
      </c>
    </row>
    <row r="14" spans="1:7" x14ac:dyDescent="0.25">
      <c r="A14" s="57">
        <v>313</v>
      </c>
      <c r="B14" s="58"/>
      <c r="C14" s="59"/>
      <c r="D14" s="60" t="s">
        <v>70</v>
      </c>
      <c r="E14" s="61">
        <v>862.83</v>
      </c>
      <c r="F14" s="61">
        <v>3285</v>
      </c>
    </row>
    <row r="15" spans="1:7" x14ac:dyDescent="0.25">
      <c r="A15" s="57">
        <v>3131</v>
      </c>
      <c r="B15" s="58"/>
      <c r="C15" s="59"/>
      <c r="D15" s="60" t="s">
        <v>71</v>
      </c>
      <c r="E15" s="61">
        <v>0</v>
      </c>
      <c r="F15" s="61">
        <v>0</v>
      </c>
    </row>
    <row r="16" spans="1:7" ht="25.5" x14ac:dyDescent="0.25">
      <c r="A16" s="57">
        <v>3132</v>
      </c>
      <c r="B16" s="58"/>
      <c r="C16" s="59"/>
      <c r="D16" s="60" t="s">
        <v>72</v>
      </c>
      <c r="E16" s="61">
        <v>862.83</v>
      </c>
      <c r="F16" s="61">
        <v>3285</v>
      </c>
    </row>
    <row r="17" spans="1:6" x14ac:dyDescent="0.25">
      <c r="A17" s="184">
        <v>32</v>
      </c>
      <c r="B17" s="185"/>
      <c r="C17" s="186"/>
      <c r="D17" s="54" t="s">
        <v>18</v>
      </c>
      <c r="E17" s="56">
        <f>SUM(E18)</f>
        <v>207</v>
      </c>
      <c r="F17" s="56">
        <f>SUM(F18)</f>
        <v>282</v>
      </c>
    </row>
    <row r="18" spans="1:6" x14ac:dyDescent="0.25">
      <c r="A18" s="57">
        <v>321</v>
      </c>
      <c r="B18" s="58"/>
      <c r="C18" s="59"/>
      <c r="D18" s="60" t="s">
        <v>73</v>
      </c>
      <c r="E18" s="61">
        <v>207</v>
      </c>
      <c r="F18" s="61">
        <v>282</v>
      </c>
    </row>
    <row r="19" spans="1:6" x14ac:dyDescent="0.25">
      <c r="A19" s="62"/>
      <c r="B19" s="63"/>
      <c r="C19" s="64"/>
      <c r="D19" s="54" t="s">
        <v>78</v>
      </c>
      <c r="E19" s="56">
        <f>SUM(E8)</f>
        <v>6298.83</v>
      </c>
      <c r="F19" s="56">
        <f>SUM(F8)</f>
        <v>23457</v>
      </c>
    </row>
    <row r="20" spans="1:6" x14ac:dyDescent="0.25">
      <c r="A20" s="57"/>
      <c r="B20" s="58"/>
      <c r="C20" s="59"/>
      <c r="D20" s="60"/>
      <c r="E20" s="6"/>
      <c r="F20" s="6"/>
    </row>
    <row r="21" spans="1:6" ht="25.5" x14ac:dyDescent="0.25">
      <c r="A21" s="172" t="s">
        <v>16</v>
      </c>
      <c r="B21" s="173"/>
      <c r="C21" s="174"/>
      <c r="D21" s="121" t="s">
        <v>17</v>
      </c>
      <c r="E21" s="122" t="s">
        <v>26</v>
      </c>
      <c r="F21" s="122" t="s">
        <v>204</v>
      </c>
    </row>
    <row r="22" spans="1:6" ht="15" customHeight="1" x14ac:dyDescent="0.25">
      <c r="A22" s="181" t="s">
        <v>59</v>
      </c>
      <c r="B22" s="182"/>
      <c r="C22" s="183"/>
      <c r="D22" s="54" t="s">
        <v>60</v>
      </c>
      <c r="E22" s="6"/>
      <c r="F22" s="6"/>
    </row>
    <row r="23" spans="1:6" ht="24.75" customHeight="1" x14ac:dyDescent="0.25">
      <c r="A23" s="181" t="s">
        <v>201</v>
      </c>
      <c r="B23" s="182"/>
      <c r="C23" s="183"/>
      <c r="D23" s="54" t="s">
        <v>182</v>
      </c>
      <c r="E23" s="6"/>
      <c r="F23" s="6"/>
    </row>
    <row r="24" spans="1:6" ht="14.25" customHeight="1" x14ac:dyDescent="0.25">
      <c r="A24" s="178" t="s">
        <v>79</v>
      </c>
      <c r="B24" s="179"/>
      <c r="C24" s="180"/>
      <c r="D24" s="55" t="s">
        <v>80</v>
      </c>
      <c r="E24" s="6"/>
      <c r="F24" s="6"/>
    </row>
    <row r="25" spans="1:6" ht="15" customHeight="1" x14ac:dyDescent="0.25">
      <c r="A25" s="181">
        <v>3</v>
      </c>
      <c r="B25" s="182"/>
      <c r="C25" s="183"/>
      <c r="D25" s="54" t="s">
        <v>8</v>
      </c>
      <c r="E25" s="65">
        <f>SUM(E26+E34)</f>
        <v>1299.8699999999999</v>
      </c>
      <c r="F25" s="65">
        <f>SUM(F26+F34)</f>
        <v>5107</v>
      </c>
    </row>
    <row r="26" spans="1:6" x14ac:dyDescent="0.25">
      <c r="A26" s="184">
        <v>31</v>
      </c>
      <c r="B26" s="185"/>
      <c r="C26" s="186"/>
      <c r="D26" s="54" t="s">
        <v>9</v>
      </c>
      <c r="E26" s="65">
        <f>SUM(E27+E29+E31)</f>
        <v>1276.8699999999999</v>
      </c>
      <c r="F26" s="65">
        <f>SUM(F27+F29+F31)</f>
        <v>5075</v>
      </c>
    </row>
    <row r="27" spans="1:6" x14ac:dyDescent="0.25">
      <c r="A27" s="57">
        <v>311</v>
      </c>
      <c r="B27" s="58"/>
      <c r="C27" s="59"/>
      <c r="D27" s="60" t="s">
        <v>64</v>
      </c>
      <c r="E27" s="66">
        <v>581</v>
      </c>
      <c r="F27" s="66">
        <v>2210</v>
      </c>
    </row>
    <row r="28" spans="1:6" ht="15" customHeight="1" x14ac:dyDescent="0.25">
      <c r="A28" s="57">
        <v>3111</v>
      </c>
      <c r="B28" s="58"/>
      <c r="C28" s="59"/>
      <c r="D28" s="60" t="s">
        <v>65</v>
      </c>
      <c r="E28" s="66">
        <v>581</v>
      </c>
      <c r="F28" s="66">
        <v>2210</v>
      </c>
    </row>
    <row r="29" spans="1:6" x14ac:dyDescent="0.25">
      <c r="A29" s="57">
        <v>312</v>
      </c>
      <c r="B29" s="58"/>
      <c r="C29" s="59"/>
      <c r="D29" s="60" t="s">
        <v>68</v>
      </c>
      <c r="E29" s="66">
        <v>600</v>
      </c>
      <c r="F29" s="66">
        <v>2500</v>
      </c>
    </row>
    <row r="30" spans="1:6" x14ac:dyDescent="0.25">
      <c r="A30" s="57">
        <v>3121</v>
      </c>
      <c r="B30" s="58"/>
      <c r="C30" s="59"/>
      <c r="D30" s="60" t="s">
        <v>69</v>
      </c>
      <c r="E30" s="66">
        <v>600</v>
      </c>
      <c r="F30" s="66">
        <v>2500</v>
      </c>
    </row>
    <row r="31" spans="1:6" x14ac:dyDescent="0.25">
      <c r="A31" s="57">
        <v>313</v>
      </c>
      <c r="B31" s="58"/>
      <c r="C31" s="59"/>
      <c r="D31" s="60" t="s">
        <v>70</v>
      </c>
      <c r="E31" s="66">
        <v>95.87</v>
      </c>
      <c r="F31" s="66">
        <v>365</v>
      </c>
    </row>
    <row r="32" spans="1:6" x14ac:dyDescent="0.25">
      <c r="A32" s="57">
        <v>3131</v>
      </c>
      <c r="B32" s="58"/>
      <c r="C32" s="59"/>
      <c r="D32" s="60" t="s">
        <v>71</v>
      </c>
      <c r="E32" s="66">
        <v>0</v>
      </c>
      <c r="F32" s="66"/>
    </row>
    <row r="33" spans="1:6" ht="25.5" x14ac:dyDescent="0.25">
      <c r="A33" s="57">
        <v>3132</v>
      </c>
      <c r="B33" s="58"/>
      <c r="C33" s="59"/>
      <c r="D33" s="60" t="s">
        <v>72</v>
      </c>
      <c r="E33" s="66">
        <v>95.87</v>
      </c>
      <c r="F33" s="66">
        <v>365</v>
      </c>
    </row>
    <row r="34" spans="1:6" x14ac:dyDescent="0.25">
      <c r="A34" s="184">
        <v>32</v>
      </c>
      <c r="B34" s="185"/>
      <c r="C34" s="186"/>
      <c r="D34" s="54" t="s">
        <v>18</v>
      </c>
      <c r="E34" s="65">
        <v>23</v>
      </c>
      <c r="F34" s="65">
        <v>32</v>
      </c>
    </row>
    <row r="35" spans="1:6" x14ac:dyDescent="0.25">
      <c r="A35" s="57">
        <v>321</v>
      </c>
      <c r="B35" s="58"/>
      <c r="C35" s="59"/>
      <c r="D35" s="60" t="s">
        <v>73</v>
      </c>
      <c r="E35" s="66">
        <v>23</v>
      </c>
      <c r="F35" s="66">
        <v>32</v>
      </c>
    </row>
    <row r="36" spans="1:6" x14ac:dyDescent="0.25">
      <c r="A36" s="57">
        <v>3211</v>
      </c>
      <c r="B36" s="58"/>
      <c r="C36" s="59"/>
      <c r="D36" s="60" t="s">
        <v>74</v>
      </c>
      <c r="E36" s="66">
        <v>0</v>
      </c>
      <c r="F36" s="66">
        <v>0</v>
      </c>
    </row>
    <row r="37" spans="1:6" ht="25.5" x14ac:dyDescent="0.25">
      <c r="A37" s="57">
        <v>3212</v>
      </c>
      <c r="B37" s="58"/>
      <c r="C37" s="59"/>
      <c r="D37" s="60" t="s">
        <v>75</v>
      </c>
      <c r="E37" s="66">
        <v>10.45</v>
      </c>
      <c r="F37" s="66">
        <v>32</v>
      </c>
    </row>
    <row r="38" spans="1:6" x14ac:dyDescent="0.25">
      <c r="A38" s="57">
        <v>3213</v>
      </c>
      <c r="B38" s="58"/>
      <c r="C38" s="59"/>
      <c r="D38" s="60" t="s">
        <v>76</v>
      </c>
      <c r="E38" s="66">
        <v>0</v>
      </c>
      <c r="F38" s="66">
        <v>0</v>
      </c>
    </row>
    <row r="39" spans="1:6" ht="25.5" x14ac:dyDescent="0.25">
      <c r="A39" s="57">
        <v>3214</v>
      </c>
      <c r="B39" s="58"/>
      <c r="C39" s="59"/>
      <c r="D39" s="60" t="s">
        <v>77</v>
      </c>
      <c r="E39" s="66">
        <v>0</v>
      </c>
      <c r="F39" s="66">
        <v>0</v>
      </c>
    </row>
    <row r="40" spans="1:6" x14ac:dyDescent="0.25">
      <c r="A40" s="57"/>
      <c r="B40" s="63"/>
      <c r="C40" s="64"/>
      <c r="D40" s="54" t="s">
        <v>78</v>
      </c>
      <c r="E40" s="65">
        <v>1299.8699999999999</v>
      </c>
      <c r="F40" s="65">
        <f>SUM(F26+F34)</f>
        <v>5107</v>
      </c>
    </row>
    <row r="41" spans="1:6" x14ac:dyDescent="0.25">
      <c r="A41" s="57"/>
      <c r="B41" s="58"/>
      <c r="C41" s="59"/>
      <c r="D41" s="60"/>
      <c r="E41" s="66"/>
      <c r="F41" s="66"/>
    </row>
    <row r="42" spans="1:6" x14ac:dyDescent="0.25">
      <c r="A42" s="132"/>
      <c r="B42" s="133"/>
      <c r="C42" s="134"/>
      <c r="D42" s="135"/>
      <c r="E42" s="65"/>
      <c r="F42" s="65"/>
    </row>
    <row r="43" spans="1:6" ht="25.5" x14ac:dyDescent="0.25">
      <c r="A43" s="172" t="s">
        <v>16</v>
      </c>
      <c r="B43" s="173"/>
      <c r="C43" s="174"/>
      <c r="D43" s="137" t="s">
        <v>17</v>
      </c>
      <c r="E43" s="122" t="s">
        <v>26</v>
      </c>
      <c r="F43" s="122" t="s">
        <v>204</v>
      </c>
    </row>
    <row r="44" spans="1:6" x14ac:dyDescent="0.25">
      <c r="A44" s="181" t="s">
        <v>59</v>
      </c>
      <c r="B44" s="182"/>
      <c r="C44" s="183"/>
      <c r="D44" s="135" t="s">
        <v>60</v>
      </c>
      <c r="E44" s="6"/>
      <c r="F44" s="6"/>
    </row>
    <row r="45" spans="1:6" x14ac:dyDescent="0.25">
      <c r="A45" s="181" t="s">
        <v>200</v>
      </c>
      <c r="B45" s="182"/>
      <c r="C45" s="183"/>
      <c r="D45" s="135" t="s">
        <v>197</v>
      </c>
      <c r="E45" s="6"/>
      <c r="F45" s="6"/>
    </row>
    <row r="46" spans="1:6" ht="24.75" customHeight="1" x14ac:dyDescent="0.25">
      <c r="A46" s="178" t="s">
        <v>81</v>
      </c>
      <c r="B46" s="179"/>
      <c r="C46" s="180"/>
      <c r="D46" s="136" t="s">
        <v>82</v>
      </c>
      <c r="E46" s="6"/>
      <c r="F46" s="6"/>
    </row>
    <row r="47" spans="1:6" x14ac:dyDescent="0.25">
      <c r="A47" s="181">
        <v>3</v>
      </c>
      <c r="B47" s="182"/>
      <c r="C47" s="183"/>
      <c r="D47" s="135" t="s">
        <v>8</v>
      </c>
      <c r="E47" s="65">
        <v>1960</v>
      </c>
      <c r="F47" s="65">
        <v>980</v>
      </c>
    </row>
    <row r="48" spans="1:6" x14ac:dyDescent="0.25">
      <c r="A48" s="184">
        <v>31</v>
      </c>
      <c r="B48" s="185"/>
      <c r="C48" s="186"/>
      <c r="D48" s="135" t="s">
        <v>9</v>
      </c>
      <c r="E48" s="65">
        <v>1960</v>
      </c>
      <c r="F48" s="65">
        <v>980</v>
      </c>
    </row>
    <row r="49" spans="1:6" x14ac:dyDescent="0.25">
      <c r="A49" s="57">
        <v>311</v>
      </c>
      <c r="B49" s="58"/>
      <c r="C49" s="59"/>
      <c r="D49" s="60" t="s">
        <v>64</v>
      </c>
      <c r="E49" s="66"/>
      <c r="F49" s="66"/>
    </row>
    <row r="50" spans="1:6" x14ac:dyDescent="0.25">
      <c r="A50" s="57">
        <v>312</v>
      </c>
      <c r="B50" s="58"/>
      <c r="C50" s="59"/>
      <c r="D50" s="60" t="s">
        <v>68</v>
      </c>
      <c r="E50" s="66">
        <v>1960</v>
      </c>
      <c r="F50" s="66">
        <v>980</v>
      </c>
    </row>
    <row r="51" spans="1:6" x14ac:dyDescent="0.25">
      <c r="A51" s="57">
        <v>3121</v>
      </c>
      <c r="B51" s="58"/>
      <c r="C51" s="59"/>
      <c r="D51" s="60" t="s">
        <v>69</v>
      </c>
      <c r="E51" s="66">
        <v>1960</v>
      </c>
      <c r="F51" s="66">
        <v>980</v>
      </c>
    </row>
    <row r="52" spans="1:6" x14ac:dyDescent="0.25">
      <c r="A52" s="57">
        <v>313</v>
      </c>
      <c r="B52" s="58"/>
      <c r="C52" s="59"/>
      <c r="D52" s="60" t="s">
        <v>70</v>
      </c>
      <c r="E52" s="66"/>
      <c r="F52" s="66"/>
    </row>
    <row r="53" spans="1:6" x14ac:dyDescent="0.25">
      <c r="A53" s="57">
        <v>3131</v>
      </c>
      <c r="B53" s="58"/>
      <c r="C53" s="59"/>
      <c r="D53" s="60" t="s">
        <v>71</v>
      </c>
      <c r="E53" s="66">
        <v>0</v>
      </c>
      <c r="F53" s="66">
        <v>0</v>
      </c>
    </row>
    <row r="54" spans="1:6" ht="25.5" x14ac:dyDescent="0.25">
      <c r="A54" s="57">
        <v>3132</v>
      </c>
      <c r="B54" s="58"/>
      <c r="C54" s="59"/>
      <c r="D54" s="60" t="s">
        <v>72</v>
      </c>
      <c r="E54" s="66">
        <v>0</v>
      </c>
      <c r="F54" s="66">
        <v>0</v>
      </c>
    </row>
    <row r="55" spans="1:6" x14ac:dyDescent="0.25">
      <c r="A55" s="132"/>
      <c r="B55" s="133"/>
      <c r="C55" s="134"/>
      <c r="D55" s="135" t="s">
        <v>78</v>
      </c>
      <c r="E55" s="65">
        <v>1960</v>
      </c>
      <c r="F55" s="65">
        <v>980</v>
      </c>
    </row>
    <row r="56" spans="1:6" x14ac:dyDescent="0.25">
      <c r="A56" s="57"/>
      <c r="B56" s="58"/>
      <c r="C56" s="59"/>
      <c r="D56" s="60"/>
      <c r="E56" s="6"/>
      <c r="F56" s="6"/>
    </row>
    <row r="57" spans="1:6" ht="25.5" x14ac:dyDescent="0.25">
      <c r="A57" s="172" t="s">
        <v>16</v>
      </c>
      <c r="B57" s="173"/>
      <c r="C57" s="174"/>
      <c r="D57" s="121" t="s">
        <v>17</v>
      </c>
      <c r="E57" s="122" t="s">
        <v>26</v>
      </c>
      <c r="F57" s="122" t="s">
        <v>204</v>
      </c>
    </row>
    <row r="58" spans="1:6" x14ac:dyDescent="0.25">
      <c r="A58" s="181" t="s">
        <v>59</v>
      </c>
      <c r="B58" s="182"/>
      <c r="C58" s="183"/>
      <c r="D58" s="54" t="s">
        <v>60</v>
      </c>
      <c r="E58" s="6"/>
      <c r="F58" s="6"/>
    </row>
    <row r="59" spans="1:6" x14ac:dyDescent="0.25">
      <c r="A59" s="181" t="s">
        <v>207</v>
      </c>
      <c r="B59" s="182"/>
      <c r="C59" s="183"/>
      <c r="D59" s="54" t="s">
        <v>208</v>
      </c>
      <c r="E59" s="6"/>
      <c r="F59" s="6"/>
    </row>
    <row r="60" spans="1:6" x14ac:dyDescent="0.25">
      <c r="A60" s="178" t="s">
        <v>79</v>
      </c>
      <c r="B60" s="179"/>
      <c r="C60" s="180"/>
      <c r="D60" s="139" t="s">
        <v>80</v>
      </c>
      <c r="E60" s="6"/>
      <c r="F60" s="6"/>
    </row>
    <row r="61" spans="1:6" x14ac:dyDescent="0.25">
      <c r="A61" s="181">
        <v>3</v>
      </c>
      <c r="B61" s="182"/>
      <c r="C61" s="183"/>
      <c r="D61" s="54" t="s">
        <v>8</v>
      </c>
      <c r="E61" s="65">
        <v>0</v>
      </c>
      <c r="F61" s="65">
        <f>SUM(F62+F67)</f>
        <v>2115</v>
      </c>
    </row>
    <row r="62" spans="1:6" x14ac:dyDescent="0.25">
      <c r="A62" s="184">
        <v>31</v>
      </c>
      <c r="B62" s="185"/>
      <c r="C62" s="186"/>
      <c r="D62" s="54" t="s">
        <v>9</v>
      </c>
      <c r="E62" s="65"/>
      <c r="F62" s="65">
        <v>39.99</v>
      </c>
    </row>
    <row r="63" spans="1:6" ht="15" customHeight="1" x14ac:dyDescent="0.25">
      <c r="A63" s="57">
        <v>311</v>
      </c>
      <c r="B63" s="58"/>
      <c r="C63" s="59"/>
      <c r="D63" s="60" t="s">
        <v>64</v>
      </c>
      <c r="E63" s="66"/>
      <c r="F63" s="66"/>
    </row>
    <row r="64" spans="1:6" x14ac:dyDescent="0.25">
      <c r="A64" s="57">
        <v>312</v>
      </c>
      <c r="B64" s="58"/>
      <c r="C64" s="59"/>
      <c r="D64" s="60" t="s">
        <v>68</v>
      </c>
      <c r="E64" s="66"/>
      <c r="F64" s="66">
        <v>39.99</v>
      </c>
    </row>
    <row r="65" spans="1:6" x14ac:dyDescent="0.25">
      <c r="A65" s="57">
        <v>3121</v>
      </c>
      <c r="B65" s="58"/>
      <c r="C65" s="59"/>
      <c r="D65" s="60" t="s">
        <v>69</v>
      </c>
      <c r="E65" s="66"/>
      <c r="F65" s="66">
        <v>39.99</v>
      </c>
    </row>
    <row r="66" spans="1:6" x14ac:dyDescent="0.25">
      <c r="A66" s="57">
        <v>313</v>
      </c>
      <c r="B66" s="58"/>
      <c r="C66" s="59"/>
      <c r="D66" s="60" t="s">
        <v>70</v>
      </c>
      <c r="E66" s="66"/>
      <c r="F66" s="66"/>
    </row>
    <row r="67" spans="1:6" x14ac:dyDescent="0.25">
      <c r="A67" s="184">
        <v>32</v>
      </c>
      <c r="B67" s="185"/>
      <c r="C67" s="186"/>
      <c r="D67" s="54" t="s">
        <v>18</v>
      </c>
      <c r="E67" s="65">
        <v>0</v>
      </c>
      <c r="F67" s="65">
        <f>SUM(F68+F69+F70+F73)</f>
        <v>2075.0100000000002</v>
      </c>
    </row>
    <row r="68" spans="1:6" x14ac:dyDescent="0.25">
      <c r="A68" s="57">
        <v>321</v>
      </c>
      <c r="B68" s="58"/>
      <c r="C68" s="59"/>
      <c r="D68" s="60" t="s">
        <v>73</v>
      </c>
      <c r="E68" s="66">
        <v>0</v>
      </c>
      <c r="F68" s="66">
        <v>0</v>
      </c>
    </row>
    <row r="69" spans="1:6" x14ac:dyDescent="0.25">
      <c r="A69" s="57">
        <v>322</v>
      </c>
      <c r="B69" s="58"/>
      <c r="C69" s="59"/>
      <c r="D69" s="60" t="s">
        <v>83</v>
      </c>
      <c r="E69" s="66">
        <v>0</v>
      </c>
      <c r="F69" s="66">
        <v>0</v>
      </c>
    </row>
    <row r="70" spans="1:6" x14ac:dyDescent="0.25">
      <c r="A70" s="57">
        <v>323</v>
      </c>
      <c r="B70" s="58"/>
      <c r="C70" s="59"/>
      <c r="D70" s="60" t="s">
        <v>84</v>
      </c>
      <c r="E70" s="66">
        <v>0</v>
      </c>
      <c r="F70" s="66">
        <f>SUM(F71:F72)</f>
        <v>550</v>
      </c>
    </row>
    <row r="71" spans="1:6" ht="25.5" x14ac:dyDescent="0.25">
      <c r="A71" s="57">
        <v>3239</v>
      </c>
      <c r="B71" s="58"/>
      <c r="C71" s="59"/>
      <c r="D71" s="60" t="s">
        <v>211</v>
      </c>
      <c r="E71" s="66"/>
      <c r="F71" s="66">
        <v>400</v>
      </c>
    </row>
    <row r="72" spans="1:6" x14ac:dyDescent="0.25">
      <c r="A72" s="57">
        <v>3237</v>
      </c>
      <c r="B72" s="58"/>
      <c r="C72" s="59"/>
      <c r="D72" s="60" t="s">
        <v>209</v>
      </c>
      <c r="E72" s="66">
        <v>0</v>
      </c>
      <c r="F72" s="66">
        <v>150</v>
      </c>
    </row>
    <row r="73" spans="1:6" ht="25.5" x14ac:dyDescent="0.25">
      <c r="A73" s="57">
        <v>329</v>
      </c>
      <c r="B73" s="58"/>
      <c r="C73" s="59"/>
      <c r="D73" s="60" t="s">
        <v>133</v>
      </c>
      <c r="E73" s="66"/>
      <c r="F73" s="66">
        <v>1525.01</v>
      </c>
    </row>
    <row r="74" spans="1:6" x14ac:dyDescent="0.25">
      <c r="A74" s="57">
        <v>3293</v>
      </c>
      <c r="B74" s="58"/>
      <c r="C74" s="59"/>
      <c r="D74" s="60" t="s">
        <v>210</v>
      </c>
      <c r="E74" s="66"/>
      <c r="F74" s="66">
        <v>1445.01</v>
      </c>
    </row>
    <row r="75" spans="1:6" ht="25.5" x14ac:dyDescent="0.25">
      <c r="A75" s="57">
        <v>3299</v>
      </c>
      <c r="B75" s="58"/>
      <c r="C75" s="59"/>
      <c r="D75" s="60" t="s">
        <v>133</v>
      </c>
      <c r="E75" s="66"/>
      <c r="F75" s="66">
        <v>80</v>
      </c>
    </row>
    <row r="76" spans="1:6" x14ac:dyDescent="0.25">
      <c r="A76" s="62"/>
      <c r="B76" s="63"/>
      <c r="C76" s="64"/>
      <c r="D76" s="54" t="s">
        <v>78</v>
      </c>
      <c r="E76" s="65">
        <v>0</v>
      </c>
      <c r="F76" s="65">
        <v>2115</v>
      </c>
    </row>
    <row r="77" spans="1:6" x14ac:dyDescent="0.25">
      <c r="A77" s="57"/>
      <c r="B77" s="58"/>
      <c r="C77" s="59"/>
      <c r="D77" s="60"/>
      <c r="E77" s="6"/>
      <c r="F77" s="6"/>
    </row>
    <row r="78" spans="1:6" ht="25.5" x14ac:dyDescent="0.25">
      <c r="A78" s="172" t="s">
        <v>16</v>
      </c>
      <c r="B78" s="187"/>
      <c r="C78" s="188"/>
      <c r="D78" s="121" t="s">
        <v>17</v>
      </c>
      <c r="E78" s="122" t="s">
        <v>26</v>
      </c>
      <c r="F78" s="122" t="s">
        <v>204</v>
      </c>
    </row>
    <row r="79" spans="1:6" x14ac:dyDescent="0.25">
      <c r="A79" s="181" t="s">
        <v>59</v>
      </c>
      <c r="B79" s="182"/>
      <c r="C79" s="183"/>
      <c r="D79" s="54" t="s">
        <v>60</v>
      </c>
      <c r="E79" s="6"/>
      <c r="F79" s="6"/>
    </row>
    <row r="80" spans="1:6" x14ac:dyDescent="0.25">
      <c r="A80" s="181" t="s">
        <v>96</v>
      </c>
      <c r="B80" s="182"/>
      <c r="C80" s="183"/>
      <c r="D80" s="54" t="s">
        <v>97</v>
      </c>
      <c r="E80" s="6"/>
      <c r="F80" s="6"/>
    </row>
    <row r="81" spans="1:6" ht="38.25" x14ac:dyDescent="0.25">
      <c r="A81" s="178" t="s">
        <v>98</v>
      </c>
      <c r="B81" s="179"/>
      <c r="C81" s="180"/>
      <c r="D81" s="55" t="s">
        <v>198</v>
      </c>
      <c r="E81" s="6"/>
      <c r="F81" s="6"/>
    </row>
    <row r="82" spans="1:6" x14ac:dyDescent="0.25">
      <c r="A82" s="181">
        <v>3</v>
      </c>
      <c r="B82" s="182"/>
      <c r="C82" s="183"/>
      <c r="D82" s="54" t="s">
        <v>8</v>
      </c>
      <c r="E82" s="56">
        <f>SUM(E83+E94+E122)</f>
        <v>1568796.51</v>
      </c>
      <c r="F82" s="56">
        <f>SUM(F83+F94+F122)</f>
        <v>1757141.3699999999</v>
      </c>
    </row>
    <row r="83" spans="1:6" x14ac:dyDescent="0.25">
      <c r="A83" s="184">
        <v>31</v>
      </c>
      <c r="B83" s="185"/>
      <c r="C83" s="186"/>
      <c r="D83" s="54" t="s">
        <v>9</v>
      </c>
      <c r="E83" s="56">
        <f>SUM(E84+E88+E90)</f>
        <v>1398128.51</v>
      </c>
      <c r="F83" s="56">
        <f>SUM(F84+F88+F90)</f>
        <v>1580394.68</v>
      </c>
    </row>
    <row r="84" spans="1:6" x14ac:dyDescent="0.25">
      <c r="A84" s="57">
        <v>311</v>
      </c>
      <c r="B84" s="58"/>
      <c r="C84" s="59"/>
      <c r="D84" s="60" t="s">
        <v>64</v>
      </c>
      <c r="E84" s="61">
        <f>SUM(E85:E87)</f>
        <v>1144505.51</v>
      </c>
      <c r="F84" s="61">
        <f>SUM(F85:F87)</f>
        <v>1303894.68</v>
      </c>
    </row>
    <row r="85" spans="1:6" x14ac:dyDescent="0.25">
      <c r="A85" s="57">
        <v>3111</v>
      </c>
      <c r="B85" s="58"/>
      <c r="C85" s="59"/>
      <c r="D85" s="60" t="s">
        <v>65</v>
      </c>
      <c r="E85" s="61">
        <v>1112905.51</v>
      </c>
      <c r="F85" s="61">
        <v>1253094.68</v>
      </c>
    </row>
    <row r="86" spans="1:6" x14ac:dyDescent="0.25">
      <c r="A86" s="57">
        <v>3113</v>
      </c>
      <c r="B86" s="58"/>
      <c r="C86" s="59"/>
      <c r="D86" s="60" t="s">
        <v>66</v>
      </c>
      <c r="E86" s="61">
        <v>18000</v>
      </c>
      <c r="F86" s="61">
        <v>36000</v>
      </c>
    </row>
    <row r="87" spans="1:6" ht="15" customHeight="1" x14ac:dyDescent="0.25">
      <c r="A87" s="57">
        <v>3114</v>
      </c>
      <c r="B87" s="58"/>
      <c r="C87" s="59"/>
      <c r="D87" s="60" t="s">
        <v>67</v>
      </c>
      <c r="E87" s="61">
        <v>13600</v>
      </c>
      <c r="F87" s="61">
        <v>14800</v>
      </c>
    </row>
    <row r="88" spans="1:6" ht="25.5" customHeight="1" x14ac:dyDescent="0.25">
      <c r="A88" s="57">
        <v>312</v>
      </c>
      <c r="B88" s="58"/>
      <c r="C88" s="59"/>
      <c r="D88" s="60" t="s">
        <v>68</v>
      </c>
      <c r="E88" s="61">
        <v>60000</v>
      </c>
      <c r="F88" s="61">
        <v>60000</v>
      </c>
    </row>
    <row r="89" spans="1:6" ht="24" customHeight="1" x14ac:dyDescent="0.25">
      <c r="A89" s="57">
        <v>3121</v>
      </c>
      <c r="B89" s="58"/>
      <c r="C89" s="59"/>
      <c r="D89" s="60" t="s">
        <v>69</v>
      </c>
      <c r="E89" s="61">
        <v>60000</v>
      </c>
      <c r="F89" s="61">
        <v>60000</v>
      </c>
    </row>
    <row r="90" spans="1:6" x14ac:dyDescent="0.25">
      <c r="A90" s="57">
        <v>313</v>
      </c>
      <c r="B90" s="58"/>
      <c r="C90" s="59"/>
      <c r="D90" s="60" t="s">
        <v>70</v>
      </c>
      <c r="E90" s="61">
        <v>193623</v>
      </c>
      <c r="F90" s="61">
        <v>216500</v>
      </c>
    </row>
    <row r="91" spans="1:6" x14ac:dyDescent="0.25">
      <c r="A91" s="57">
        <v>3131</v>
      </c>
      <c r="B91" s="58"/>
      <c r="C91" s="59"/>
      <c r="D91" s="60" t="s">
        <v>71</v>
      </c>
      <c r="E91" s="61">
        <v>0</v>
      </c>
      <c r="F91" s="61">
        <v>0</v>
      </c>
    </row>
    <row r="92" spans="1:6" ht="24" customHeight="1" x14ac:dyDescent="0.25">
      <c r="A92" s="57">
        <v>3132</v>
      </c>
      <c r="B92" s="58"/>
      <c r="C92" s="59"/>
      <c r="D92" s="60" t="s">
        <v>72</v>
      </c>
      <c r="E92" s="61">
        <v>193623</v>
      </c>
      <c r="F92" s="61">
        <v>216500</v>
      </c>
    </row>
    <row r="93" spans="1:6" ht="38.25" x14ac:dyDescent="0.25">
      <c r="A93" s="57">
        <v>3133</v>
      </c>
      <c r="B93" s="58"/>
      <c r="C93" s="59"/>
      <c r="D93" s="60" t="s">
        <v>142</v>
      </c>
      <c r="E93" s="61"/>
      <c r="F93" s="61"/>
    </row>
    <row r="94" spans="1:6" x14ac:dyDescent="0.25">
      <c r="A94" s="184">
        <v>32</v>
      </c>
      <c r="B94" s="185"/>
      <c r="C94" s="186"/>
      <c r="D94" s="54" t="s">
        <v>18</v>
      </c>
      <c r="E94" s="56">
        <f>SUM(E95+E100+E108+E113+E114)</f>
        <v>166268</v>
      </c>
      <c r="F94" s="56">
        <f>SUM(F95+F100+F108+F113+F114)</f>
        <v>168598</v>
      </c>
    </row>
    <row r="95" spans="1:6" x14ac:dyDescent="0.25">
      <c r="A95" s="57">
        <v>321</v>
      </c>
      <c r="B95" s="58"/>
      <c r="C95" s="59"/>
      <c r="D95" s="60" t="s">
        <v>73</v>
      </c>
      <c r="E95" s="61">
        <f>SUM(E96:E99)</f>
        <v>45800</v>
      </c>
      <c r="F95" s="61">
        <f>SUM(F96:F99)</f>
        <v>48322</v>
      </c>
    </row>
    <row r="96" spans="1:6" x14ac:dyDescent="0.25">
      <c r="A96" s="57">
        <v>3211</v>
      </c>
      <c r="B96" s="58"/>
      <c r="C96" s="59"/>
      <c r="D96" s="60" t="s">
        <v>74</v>
      </c>
      <c r="E96" s="61">
        <v>0</v>
      </c>
      <c r="F96" s="61">
        <v>322</v>
      </c>
    </row>
    <row r="97" spans="1:6" ht="25.5" x14ac:dyDescent="0.25">
      <c r="A97" s="57">
        <v>3212</v>
      </c>
      <c r="B97" s="58"/>
      <c r="C97" s="59"/>
      <c r="D97" s="60" t="s">
        <v>75</v>
      </c>
      <c r="E97" s="61">
        <v>45800</v>
      </c>
      <c r="F97" s="61">
        <v>48000</v>
      </c>
    </row>
    <row r="98" spans="1:6" x14ac:dyDescent="0.25">
      <c r="A98" s="57">
        <v>3213</v>
      </c>
      <c r="B98" s="58"/>
      <c r="C98" s="59"/>
      <c r="D98" s="60" t="s">
        <v>76</v>
      </c>
      <c r="E98" s="61">
        <v>0</v>
      </c>
      <c r="F98" s="61">
        <v>0</v>
      </c>
    </row>
    <row r="99" spans="1:6" ht="25.5" x14ac:dyDescent="0.25">
      <c r="A99" s="57">
        <v>3214</v>
      </c>
      <c r="B99" s="58"/>
      <c r="C99" s="59"/>
      <c r="D99" s="60" t="s">
        <v>77</v>
      </c>
      <c r="E99" s="61">
        <v>0</v>
      </c>
      <c r="F99" s="61">
        <v>0</v>
      </c>
    </row>
    <row r="100" spans="1:6" x14ac:dyDescent="0.25">
      <c r="A100" s="57">
        <v>322</v>
      </c>
      <c r="B100" s="58"/>
      <c r="C100" s="59"/>
      <c r="D100" s="60" t="s">
        <v>83</v>
      </c>
      <c r="E100" s="61">
        <f>SUM(E101:E107)</f>
        <v>102708</v>
      </c>
      <c r="F100" s="61">
        <f>SUM(F101:F107)</f>
        <v>97300</v>
      </c>
    </row>
    <row r="101" spans="1:6" ht="25.5" x14ac:dyDescent="0.25">
      <c r="A101" s="57">
        <v>3221</v>
      </c>
      <c r="B101" s="58"/>
      <c r="C101" s="59"/>
      <c r="D101" s="60" t="s">
        <v>93</v>
      </c>
      <c r="E101" s="61">
        <v>6000</v>
      </c>
      <c r="F101" s="61">
        <v>5300</v>
      </c>
    </row>
    <row r="102" spans="1:6" x14ac:dyDescent="0.25">
      <c r="A102" s="57">
        <v>3222</v>
      </c>
      <c r="B102" s="58"/>
      <c r="C102" s="59"/>
      <c r="D102" s="60" t="s">
        <v>94</v>
      </c>
      <c r="E102" s="61">
        <v>94708</v>
      </c>
      <c r="F102" s="61">
        <v>90000</v>
      </c>
    </row>
    <row r="103" spans="1:6" x14ac:dyDescent="0.25">
      <c r="A103" s="57">
        <v>3223</v>
      </c>
      <c r="B103" s="58"/>
      <c r="C103" s="59"/>
      <c r="D103" s="60" t="s">
        <v>95</v>
      </c>
      <c r="E103" s="61">
        <v>0</v>
      </c>
      <c r="F103" s="61">
        <v>0</v>
      </c>
    </row>
    <row r="104" spans="1:6" ht="25.5" x14ac:dyDescent="0.25">
      <c r="A104" s="57">
        <v>3224</v>
      </c>
      <c r="B104" s="58"/>
      <c r="C104" s="59"/>
      <c r="D104" s="60" t="s">
        <v>99</v>
      </c>
      <c r="E104" s="61">
        <v>0</v>
      </c>
      <c r="F104" s="61">
        <v>0</v>
      </c>
    </row>
    <row r="105" spans="1:6" x14ac:dyDescent="0.25">
      <c r="A105" s="57">
        <v>3225</v>
      </c>
      <c r="B105" s="58"/>
      <c r="C105" s="59"/>
      <c r="D105" s="60" t="s">
        <v>100</v>
      </c>
      <c r="E105" s="61">
        <v>2000</v>
      </c>
      <c r="F105" s="61">
        <v>2000</v>
      </c>
    </row>
    <row r="106" spans="1:6" ht="25.5" x14ac:dyDescent="0.25">
      <c r="A106" s="57">
        <v>3226</v>
      </c>
      <c r="B106" s="58"/>
      <c r="C106" s="59"/>
      <c r="D106" s="60" t="s">
        <v>101</v>
      </c>
      <c r="E106" s="61">
        <v>0</v>
      </c>
      <c r="F106" s="61">
        <v>0</v>
      </c>
    </row>
    <row r="107" spans="1:6" ht="25.5" x14ac:dyDescent="0.25">
      <c r="A107" s="57">
        <v>3227</v>
      </c>
      <c r="B107" s="58"/>
      <c r="C107" s="59"/>
      <c r="D107" s="60" t="s">
        <v>102</v>
      </c>
      <c r="E107" s="61">
        <v>0</v>
      </c>
      <c r="F107" s="61">
        <v>0</v>
      </c>
    </row>
    <row r="108" spans="1:6" x14ac:dyDescent="0.25">
      <c r="A108" s="57">
        <v>323</v>
      </c>
      <c r="B108" s="58"/>
      <c r="C108" s="59"/>
      <c r="D108" s="60" t="s">
        <v>84</v>
      </c>
      <c r="E108" s="61">
        <f>SUM(E109:E112)</f>
        <v>14400</v>
      </c>
      <c r="F108" s="61">
        <f>SUM(F109:F112)</f>
        <v>19000</v>
      </c>
    </row>
    <row r="109" spans="1:6" x14ac:dyDescent="0.25">
      <c r="A109" s="57">
        <v>3231</v>
      </c>
      <c r="B109" s="58"/>
      <c r="C109" s="59"/>
      <c r="D109" s="60" t="s">
        <v>103</v>
      </c>
      <c r="E109" s="61">
        <v>14400</v>
      </c>
      <c r="F109" s="61">
        <v>19000</v>
      </c>
    </row>
    <row r="110" spans="1:6" ht="25.5" x14ac:dyDescent="0.25">
      <c r="A110" s="57">
        <v>3232</v>
      </c>
      <c r="B110" s="58"/>
      <c r="C110" s="59"/>
      <c r="D110" s="60" t="s">
        <v>104</v>
      </c>
      <c r="E110" s="61">
        <v>0</v>
      </c>
      <c r="F110" s="61">
        <v>0</v>
      </c>
    </row>
    <row r="111" spans="1:6" x14ac:dyDescent="0.25">
      <c r="A111" s="57">
        <v>3236</v>
      </c>
      <c r="B111" s="58"/>
      <c r="C111" s="59"/>
      <c r="D111" s="60" t="s">
        <v>141</v>
      </c>
      <c r="E111" s="61">
        <v>0</v>
      </c>
      <c r="F111" s="61">
        <v>0</v>
      </c>
    </row>
    <row r="112" spans="1:6" x14ac:dyDescent="0.25">
      <c r="A112" s="57">
        <v>3239</v>
      </c>
      <c r="B112" s="58"/>
      <c r="C112" s="59"/>
      <c r="D112" s="60" t="s">
        <v>105</v>
      </c>
      <c r="E112" s="61">
        <v>0</v>
      </c>
      <c r="F112" s="61">
        <v>0</v>
      </c>
    </row>
    <row r="113" spans="1:6" ht="25.5" x14ac:dyDescent="0.25">
      <c r="A113" s="57">
        <v>324</v>
      </c>
      <c r="B113" s="58"/>
      <c r="C113" s="59"/>
      <c r="D113" s="60" t="s">
        <v>85</v>
      </c>
      <c r="E113" s="61">
        <v>0</v>
      </c>
      <c r="F113" s="61">
        <v>0</v>
      </c>
    </row>
    <row r="114" spans="1:6" ht="25.5" x14ac:dyDescent="0.25">
      <c r="A114" s="57">
        <v>329</v>
      </c>
      <c r="B114" s="58"/>
      <c r="C114" s="59"/>
      <c r="D114" s="60" t="s">
        <v>86</v>
      </c>
      <c r="E114" s="61">
        <f>SUM(E115:E117)</f>
        <v>3360</v>
      </c>
      <c r="F114" s="61">
        <f>SUM(F115:F117)</f>
        <v>3976</v>
      </c>
    </row>
    <row r="115" spans="1:6" x14ac:dyDescent="0.25">
      <c r="A115" s="57">
        <v>3295</v>
      </c>
      <c r="B115" s="58"/>
      <c r="C115" s="59"/>
      <c r="D115" s="60" t="s">
        <v>106</v>
      </c>
      <c r="E115" s="61">
        <v>3360</v>
      </c>
      <c r="F115" s="61">
        <v>3976</v>
      </c>
    </row>
    <row r="116" spans="1:6" x14ac:dyDescent="0.25">
      <c r="A116" s="57">
        <v>3296</v>
      </c>
      <c r="B116" s="58"/>
      <c r="C116" s="59"/>
      <c r="D116" s="60" t="s">
        <v>132</v>
      </c>
      <c r="E116" s="61">
        <v>0</v>
      </c>
      <c r="F116" s="61">
        <v>0</v>
      </c>
    </row>
    <row r="117" spans="1:6" ht="25.5" x14ac:dyDescent="0.25">
      <c r="A117" s="57">
        <v>3299</v>
      </c>
      <c r="B117" s="58"/>
      <c r="C117" s="59"/>
      <c r="D117" s="60" t="s">
        <v>86</v>
      </c>
      <c r="E117" s="61">
        <v>0</v>
      </c>
      <c r="F117" s="61">
        <v>0</v>
      </c>
    </row>
    <row r="118" spans="1:6" x14ac:dyDescent="0.25">
      <c r="A118" s="62">
        <v>34</v>
      </c>
      <c r="B118" s="63"/>
      <c r="C118" s="64"/>
      <c r="D118" s="54" t="s">
        <v>87</v>
      </c>
      <c r="E118" s="56">
        <v>0</v>
      </c>
      <c r="F118" s="56">
        <v>0</v>
      </c>
    </row>
    <row r="119" spans="1:6" x14ac:dyDescent="0.25">
      <c r="A119" s="57">
        <v>343</v>
      </c>
      <c r="B119" s="58"/>
      <c r="C119" s="59"/>
      <c r="D119" s="60" t="s">
        <v>88</v>
      </c>
      <c r="E119" s="61">
        <v>0</v>
      </c>
      <c r="F119" s="61">
        <v>0</v>
      </c>
    </row>
    <row r="120" spans="1:6" ht="25.5" x14ac:dyDescent="0.25">
      <c r="A120" s="57">
        <v>3431</v>
      </c>
      <c r="B120" s="58"/>
      <c r="C120" s="59"/>
      <c r="D120" s="60" t="s">
        <v>107</v>
      </c>
      <c r="E120" s="61">
        <v>0</v>
      </c>
      <c r="F120" s="61">
        <v>0</v>
      </c>
    </row>
    <row r="121" spans="1:6" x14ac:dyDescent="0.25">
      <c r="A121" s="57">
        <v>3433</v>
      </c>
      <c r="B121" s="58"/>
      <c r="C121" s="59"/>
      <c r="D121" s="60" t="s">
        <v>108</v>
      </c>
      <c r="E121" s="61">
        <v>0</v>
      </c>
      <c r="F121" s="61">
        <v>0</v>
      </c>
    </row>
    <row r="122" spans="1:6" ht="38.25" x14ac:dyDescent="0.25">
      <c r="A122" s="62">
        <v>37</v>
      </c>
      <c r="B122" s="63"/>
      <c r="C122" s="64"/>
      <c r="D122" s="54" t="s">
        <v>89</v>
      </c>
      <c r="E122" s="56">
        <f>SUM(E123)</f>
        <v>4400</v>
      </c>
      <c r="F122" s="56">
        <f>SUM(F123)</f>
        <v>8148.69</v>
      </c>
    </row>
    <row r="123" spans="1:6" ht="25.5" x14ac:dyDescent="0.25">
      <c r="A123" s="57">
        <v>372</v>
      </c>
      <c r="B123" s="58"/>
      <c r="C123" s="59"/>
      <c r="D123" s="60" t="s">
        <v>90</v>
      </c>
      <c r="E123" s="61">
        <f>SUM(E124:E125)</f>
        <v>4400</v>
      </c>
      <c r="F123" s="61">
        <f>SUM(F124:F125)</f>
        <v>8148.69</v>
      </c>
    </row>
    <row r="124" spans="1:6" ht="25.5" x14ac:dyDescent="0.25">
      <c r="A124" s="57">
        <v>3721</v>
      </c>
      <c r="B124" s="58"/>
      <c r="C124" s="59"/>
      <c r="D124" s="60" t="s">
        <v>109</v>
      </c>
      <c r="E124" s="61">
        <v>200</v>
      </c>
      <c r="F124" s="61">
        <v>265</v>
      </c>
    </row>
    <row r="125" spans="1:6" ht="25.5" x14ac:dyDescent="0.25">
      <c r="A125" s="57">
        <v>3722</v>
      </c>
      <c r="B125" s="58"/>
      <c r="C125" s="59"/>
      <c r="D125" s="60" t="s">
        <v>110</v>
      </c>
      <c r="E125" s="61">
        <v>4200</v>
      </c>
      <c r="F125" s="61">
        <v>7883.69</v>
      </c>
    </row>
    <row r="126" spans="1:6" ht="38.25" x14ac:dyDescent="0.25">
      <c r="A126" s="62">
        <v>4</v>
      </c>
      <c r="B126" s="63"/>
      <c r="C126" s="64"/>
      <c r="D126" s="54" t="s">
        <v>24</v>
      </c>
      <c r="E126" s="56">
        <v>29000</v>
      </c>
      <c r="F126" s="56">
        <v>36214.44</v>
      </c>
    </row>
    <row r="127" spans="1:6" ht="38.25" x14ac:dyDescent="0.25">
      <c r="A127" s="62">
        <v>42</v>
      </c>
      <c r="B127" s="63"/>
      <c r="C127" s="64"/>
      <c r="D127" s="54" t="s">
        <v>24</v>
      </c>
      <c r="E127" s="56">
        <f>SUM(E128+E135)</f>
        <v>29000</v>
      </c>
      <c r="F127" s="56">
        <f>SUM(F128+F135)</f>
        <v>36214.44</v>
      </c>
    </row>
    <row r="128" spans="1:6" x14ac:dyDescent="0.25">
      <c r="A128" s="57">
        <v>422</v>
      </c>
      <c r="B128" s="58"/>
      <c r="C128" s="59"/>
      <c r="D128" s="60" t="s">
        <v>91</v>
      </c>
      <c r="E128" s="61">
        <v>8000</v>
      </c>
      <c r="F128" s="61">
        <f>SUM(F129:F134)</f>
        <v>8798.44</v>
      </c>
    </row>
    <row r="129" spans="1:6" x14ac:dyDescent="0.25">
      <c r="A129" s="57">
        <v>4221</v>
      </c>
      <c r="B129" s="58"/>
      <c r="C129" s="59"/>
      <c r="D129" s="60" t="s">
        <v>111</v>
      </c>
      <c r="E129" s="61">
        <v>4000</v>
      </c>
      <c r="F129" s="61">
        <v>0</v>
      </c>
    </row>
    <row r="130" spans="1:6" x14ac:dyDescent="0.25">
      <c r="A130" s="57">
        <v>4222</v>
      </c>
      <c r="B130" s="58"/>
      <c r="C130" s="59"/>
      <c r="D130" s="60" t="s">
        <v>112</v>
      </c>
      <c r="E130" s="61">
        <v>4000</v>
      </c>
      <c r="F130" s="61">
        <v>0</v>
      </c>
    </row>
    <row r="131" spans="1:6" x14ac:dyDescent="0.25">
      <c r="A131" s="57">
        <v>4223</v>
      </c>
      <c r="B131" s="58"/>
      <c r="C131" s="59"/>
      <c r="D131" s="60" t="s">
        <v>113</v>
      </c>
      <c r="E131" s="61">
        <v>0</v>
      </c>
      <c r="F131" s="61">
        <v>8798.44</v>
      </c>
    </row>
    <row r="132" spans="1:6" x14ac:dyDescent="0.25">
      <c r="A132" s="57">
        <v>4225</v>
      </c>
      <c r="B132" s="58"/>
      <c r="C132" s="59"/>
      <c r="D132" s="60" t="s">
        <v>114</v>
      </c>
      <c r="E132" s="61">
        <v>0</v>
      </c>
      <c r="F132" s="61">
        <v>0</v>
      </c>
    </row>
    <row r="133" spans="1:6" x14ac:dyDescent="0.25">
      <c r="A133" s="57">
        <v>4226</v>
      </c>
      <c r="B133" s="58"/>
      <c r="C133" s="59"/>
      <c r="D133" s="60" t="s">
        <v>115</v>
      </c>
      <c r="E133" s="61">
        <v>0</v>
      </c>
      <c r="F133" s="61">
        <v>0</v>
      </c>
    </row>
    <row r="134" spans="1:6" ht="25.5" x14ac:dyDescent="0.25">
      <c r="A134" s="57">
        <v>4227</v>
      </c>
      <c r="B134" s="58"/>
      <c r="C134" s="59"/>
      <c r="D134" s="60" t="s">
        <v>116</v>
      </c>
      <c r="E134" s="61">
        <v>0</v>
      </c>
      <c r="F134" s="61">
        <v>0</v>
      </c>
    </row>
    <row r="135" spans="1:6" ht="25.5" x14ac:dyDescent="0.25">
      <c r="A135" s="57">
        <v>424</v>
      </c>
      <c r="B135" s="58"/>
      <c r="C135" s="59"/>
      <c r="D135" s="60" t="s">
        <v>92</v>
      </c>
      <c r="E135" s="61">
        <v>21000</v>
      </c>
      <c r="F135" s="61">
        <v>27416</v>
      </c>
    </row>
    <row r="136" spans="1:6" s="138" customFormat="1" x14ac:dyDescent="0.25">
      <c r="A136" s="57">
        <v>4241</v>
      </c>
      <c r="B136" s="58"/>
      <c r="C136" s="59"/>
      <c r="D136" s="60" t="s">
        <v>117</v>
      </c>
      <c r="E136" s="61">
        <v>21000</v>
      </c>
      <c r="F136" s="61">
        <v>27416</v>
      </c>
    </row>
    <row r="137" spans="1:6" x14ac:dyDescent="0.25">
      <c r="A137" s="57"/>
      <c r="B137" s="58"/>
      <c r="C137" s="59"/>
      <c r="D137" s="54"/>
      <c r="E137" s="56">
        <v>0</v>
      </c>
      <c r="F137" s="56">
        <v>0</v>
      </c>
    </row>
    <row r="138" spans="1:6" x14ac:dyDescent="0.25">
      <c r="A138" s="57"/>
      <c r="B138" s="58"/>
      <c r="C138" s="59"/>
      <c r="D138" s="54" t="s">
        <v>78</v>
      </c>
      <c r="E138" s="56">
        <f>SUM(E82+E126)</f>
        <v>1597796.51</v>
      </c>
      <c r="F138" s="56">
        <f>SUM(F82+F126)</f>
        <v>1793355.8099999998</v>
      </c>
    </row>
    <row r="139" spans="1:6" x14ac:dyDescent="0.25">
      <c r="A139" s="57"/>
      <c r="B139" s="58"/>
      <c r="C139" s="59"/>
      <c r="D139" s="60"/>
      <c r="E139" s="6"/>
      <c r="F139" s="6"/>
    </row>
    <row r="140" spans="1:6" ht="25.5" x14ac:dyDescent="0.25">
      <c r="A140" s="172" t="s">
        <v>16</v>
      </c>
      <c r="B140" s="173"/>
      <c r="C140" s="174"/>
      <c r="D140" s="121" t="s">
        <v>17</v>
      </c>
      <c r="E140" s="122" t="s">
        <v>26</v>
      </c>
      <c r="F140" s="122" t="s">
        <v>204</v>
      </c>
    </row>
    <row r="141" spans="1:6" x14ac:dyDescent="0.25">
      <c r="A141" s="181" t="s">
        <v>59</v>
      </c>
      <c r="B141" s="182"/>
      <c r="C141" s="183"/>
      <c r="D141" s="54" t="s">
        <v>60</v>
      </c>
      <c r="E141" s="6"/>
      <c r="F141" s="6"/>
    </row>
    <row r="142" spans="1:6" x14ac:dyDescent="0.25">
      <c r="A142" s="181" t="s">
        <v>202</v>
      </c>
      <c r="B142" s="182"/>
      <c r="C142" s="183"/>
      <c r="D142" s="54" t="s">
        <v>97</v>
      </c>
      <c r="E142" s="6"/>
      <c r="F142" s="6"/>
    </row>
    <row r="143" spans="1:6" x14ac:dyDescent="0.25">
      <c r="A143" s="178" t="s">
        <v>118</v>
      </c>
      <c r="B143" s="179"/>
      <c r="C143" s="180"/>
      <c r="D143" s="55" t="s">
        <v>119</v>
      </c>
      <c r="E143" s="6"/>
      <c r="F143" s="6"/>
    </row>
    <row r="144" spans="1:6" x14ac:dyDescent="0.25">
      <c r="A144" s="181">
        <v>3</v>
      </c>
      <c r="B144" s="182"/>
      <c r="C144" s="183"/>
      <c r="D144" s="54" t="s">
        <v>8</v>
      </c>
      <c r="E144" s="67">
        <f>SUM(E145+E155+E189)</f>
        <v>57529</v>
      </c>
      <c r="F144" s="67">
        <f>SUM(F145+F155+F189)</f>
        <v>74963.69</v>
      </c>
    </row>
    <row r="145" spans="1:6" x14ac:dyDescent="0.25">
      <c r="A145" s="184">
        <v>31</v>
      </c>
      <c r="B145" s="185"/>
      <c r="C145" s="186"/>
      <c r="D145" s="54" t="s">
        <v>9</v>
      </c>
      <c r="E145" s="67">
        <v>0</v>
      </c>
      <c r="F145" s="67">
        <v>0</v>
      </c>
    </row>
    <row r="146" spans="1:6" x14ac:dyDescent="0.25">
      <c r="A146" s="57">
        <v>311</v>
      </c>
      <c r="B146" s="58"/>
      <c r="C146" s="59"/>
      <c r="D146" s="60" t="s">
        <v>64</v>
      </c>
      <c r="E146" s="68"/>
      <c r="F146" s="68"/>
    </row>
    <row r="147" spans="1:6" x14ac:dyDescent="0.25">
      <c r="A147" s="57">
        <v>3111</v>
      </c>
      <c r="B147" s="58"/>
      <c r="C147" s="59"/>
      <c r="D147" s="60" t="s">
        <v>65</v>
      </c>
      <c r="E147" s="68"/>
      <c r="F147" s="68"/>
    </row>
    <row r="148" spans="1:6" ht="21" customHeight="1" x14ac:dyDescent="0.25">
      <c r="A148" s="57">
        <v>3113</v>
      </c>
      <c r="B148" s="58"/>
      <c r="C148" s="59"/>
      <c r="D148" s="60" t="s">
        <v>66</v>
      </c>
      <c r="E148" s="68"/>
      <c r="F148" s="68"/>
    </row>
    <row r="149" spans="1:6" ht="25.5" customHeight="1" x14ac:dyDescent="0.25">
      <c r="A149" s="57">
        <v>3114</v>
      </c>
      <c r="B149" s="58"/>
      <c r="C149" s="59"/>
      <c r="D149" s="60" t="s">
        <v>67</v>
      </c>
      <c r="E149" s="68"/>
      <c r="F149" s="68"/>
    </row>
    <row r="150" spans="1:6" ht="15" customHeight="1" x14ac:dyDescent="0.25">
      <c r="A150" s="57">
        <v>312</v>
      </c>
      <c r="B150" s="58"/>
      <c r="C150" s="59"/>
      <c r="D150" s="60" t="s">
        <v>68</v>
      </c>
      <c r="E150" s="68"/>
      <c r="F150" s="68"/>
    </row>
    <row r="151" spans="1:6" x14ac:dyDescent="0.25">
      <c r="A151" s="57">
        <v>3121</v>
      </c>
      <c r="B151" s="58"/>
      <c r="C151" s="59"/>
      <c r="D151" s="60" t="s">
        <v>69</v>
      </c>
      <c r="E151" s="68">
        <v>0</v>
      </c>
      <c r="F151" s="68">
        <v>0</v>
      </c>
    </row>
    <row r="152" spans="1:6" x14ac:dyDescent="0.25">
      <c r="A152" s="57">
        <v>313</v>
      </c>
      <c r="B152" s="58"/>
      <c r="C152" s="59"/>
      <c r="D152" s="60" t="s">
        <v>70</v>
      </c>
      <c r="E152" s="68"/>
      <c r="F152" s="68"/>
    </row>
    <row r="153" spans="1:6" ht="30.75" customHeight="1" x14ac:dyDescent="0.25">
      <c r="A153" s="57">
        <v>3131</v>
      </c>
      <c r="B153" s="58"/>
      <c r="C153" s="59"/>
      <c r="D153" s="60" t="s">
        <v>71</v>
      </c>
      <c r="E153" s="68"/>
      <c r="F153" s="68"/>
    </row>
    <row r="154" spans="1:6" ht="25.5" x14ac:dyDescent="0.25">
      <c r="A154" s="57">
        <v>3132</v>
      </c>
      <c r="B154" s="58"/>
      <c r="C154" s="59"/>
      <c r="D154" s="60" t="s">
        <v>72</v>
      </c>
      <c r="E154" s="68"/>
      <c r="F154" s="68"/>
    </row>
    <row r="155" spans="1:6" x14ac:dyDescent="0.25">
      <c r="A155" s="184">
        <v>32</v>
      </c>
      <c r="B155" s="185"/>
      <c r="C155" s="186"/>
      <c r="D155" s="54" t="s">
        <v>18</v>
      </c>
      <c r="E155" s="67">
        <f>SUM(E156+E161+E169+E179+E181)</f>
        <v>56529</v>
      </c>
      <c r="F155" s="67">
        <f>SUM(F156+F161+F169+F179+F181)</f>
        <v>73693.69</v>
      </c>
    </row>
    <row r="156" spans="1:6" x14ac:dyDescent="0.25">
      <c r="A156" s="57">
        <v>321</v>
      </c>
      <c r="B156" s="58"/>
      <c r="C156" s="59"/>
      <c r="D156" s="60" t="s">
        <v>73</v>
      </c>
      <c r="E156" s="68">
        <f>SUM(E157:E160)</f>
        <v>5419</v>
      </c>
      <c r="F156" s="68">
        <f>SUM(F157:F160)</f>
        <v>5915</v>
      </c>
    </row>
    <row r="157" spans="1:6" x14ac:dyDescent="0.25">
      <c r="A157" s="57">
        <v>3211</v>
      </c>
      <c r="B157" s="58"/>
      <c r="C157" s="59"/>
      <c r="D157" s="60" t="s">
        <v>74</v>
      </c>
      <c r="E157" s="68">
        <v>4719</v>
      </c>
      <c r="F157" s="68">
        <v>4800</v>
      </c>
    </row>
    <row r="158" spans="1:6" ht="25.5" x14ac:dyDescent="0.25">
      <c r="A158" s="57">
        <v>3212</v>
      </c>
      <c r="B158" s="58"/>
      <c r="C158" s="59"/>
      <c r="D158" s="60" t="s">
        <v>120</v>
      </c>
      <c r="E158" s="68">
        <v>0</v>
      </c>
      <c r="F158" s="68">
        <v>0</v>
      </c>
    </row>
    <row r="159" spans="1:6" x14ac:dyDescent="0.25">
      <c r="A159" s="57">
        <v>3213</v>
      </c>
      <c r="B159" s="58"/>
      <c r="C159" s="59"/>
      <c r="D159" s="60" t="s">
        <v>76</v>
      </c>
      <c r="E159" s="68">
        <v>500</v>
      </c>
      <c r="F159" s="68">
        <v>735</v>
      </c>
    </row>
    <row r="160" spans="1:6" ht="25.5" x14ac:dyDescent="0.25">
      <c r="A160" s="57">
        <v>3214</v>
      </c>
      <c r="B160" s="58"/>
      <c r="C160" s="59"/>
      <c r="D160" s="60" t="s">
        <v>77</v>
      </c>
      <c r="E160" s="68">
        <v>200</v>
      </c>
      <c r="F160" s="68">
        <v>380</v>
      </c>
    </row>
    <row r="161" spans="1:6" x14ac:dyDescent="0.25">
      <c r="A161" s="57">
        <v>322</v>
      </c>
      <c r="B161" s="58"/>
      <c r="C161" s="59"/>
      <c r="D161" s="60" t="s">
        <v>83</v>
      </c>
      <c r="E161" s="68">
        <f>SUM(E162:E168)</f>
        <v>26700</v>
      </c>
      <c r="F161" s="68">
        <f>SUM(F162:F168)</f>
        <v>31850</v>
      </c>
    </row>
    <row r="162" spans="1:6" ht="25.5" x14ac:dyDescent="0.25">
      <c r="A162" s="57">
        <v>3221</v>
      </c>
      <c r="B162" s="58"/>
      <c r="C162" s="59"/>
      <c r="D162" s="60" t="s">
        <v>93</v>
      </c>
      <c r="E162" s="68">
        <v>4000</v>
      </c>
      <c r="F162" s="68">
        <v>9100</v>
      </c>
    </row>
    <row r="163" spans="1:6" x14ac:dyDescent="0.25">
      <c r="A163" s="57">
        <v>3222</v>
      </c>
      <c r="B163" s="58"/>
      <c r="C163" s="59"/>
      <c r="D163" s="60" t="s">
        <v>94</v>
      </c>
      <c r="E163" s="68">
        <v>0</v>
      </c>
      <c r="F163" s="68">
        <v>0</v>
      </c>
    </row>
    <row r="164" spans="1:6" x14ac:dyDescent="0.25">
      <c r="A164" s="57">
        <v>3223</v>
      </c>
      <c r="B164" s="58"/>
      <c r="C164" s="59"/>
      <c r="D164" s="60" t="s">
        <v>95</v>
      </c>
      <c r="E164" s="68">
        <v>20000</v>
      </c>
      <c r="F164" s="68">
        <v>18000</v>
      </c>
    </row>
    <row r="165" spans="1:6" ht="25.5" x14ac:dyDescent="0.25">
      <c r="A165" s="57">
        <v>3224</v>
      </c>
      <c r="B165" s="58"/>
      <c r="C165" s="59"/>
      <c r="D165" s="60" t="s">
        <v>99</v>
      </c>
      <c r="E165" s="68">
        <v>1500</v>
      </c>
      <c r="F165" s="68">
        <v>2600</v>
      </c>
    </row>
    <row r="166" spans="1:6" x14ac:dyDescent="0.25">
      <c r="A166" s="57">
        <v>3225</v>
      </c>
      <c r="B166" s="58"/>
      <c r="C166" s="59"/>
      <c r="D166" s="60" t="s">
        <v>100</v>
      </c>
      <c r="E166" s="68">
        <v>500</v>
      </c>
      <c r="F166" s="68">
        <v>1500</v>
      </c>
    </row>
    <row r="167" spans="1:6" ht="25.5" x14ac:dyDescent="0.25">
      <c r="A167" s="57">
        <v>3226</v>
      </c>
      <c r="B167" s="58"/>
      <c r="C167" s="59"/>
      <c r="D167" s="60" t="s">
        <v>101</v>
      </c>
      <c r="E167" s="68">
        <v>0</v>
      </c>
      <c r="F167" s="68">
        <v>0</v>
      </c>
    </row>
    <row r="168" spans="1:6" ht="25.5" x14ac:dyDescent="0.25">
      <c r="A168" s="57">
        <v>3227</v>
      </c>
      <c r="B168" s="58"/>
      <c r="C168" s="59"/>
      <c r="D168" s="60" t="s">
        <v>102</v>
      </c>
      <c r="E168" s="68">
        <v>700</v>
      </c>
      <c r="F168" s="68">
        <v>650</v>
      </c>
    </row>
    <row r="169" spans="1:6" x14ac:dyDescent="0.25">
      <c r="A169" s="57">
        <v>323</v>
      </c>
      <c r="B169" s="58"/>
      <c r="C169" s="59"/>
      <c r="D169" s="60" t="s">
        <v>84</v>
      </c>
      <c r="E169" s="68">
        <f>SUM(E170:E178)</f>
        <v>22250</v>
      </c>
      <c r="F169" s="68">
        <f>SUM(F170:F178)</f>
        <v>33650.559999999998</v>
      </c>
    </row>
    <row r="170" spans="1:6" x14ac:dyDescent="0.25">
      <c r="A170" s="57">
        <v>3231</v>
      </c>
      <c r="B170" s="58"/>
      <c r="C170" s="59"/>
      <c r="D170" s="60" t="s">
        <v>103</v>
      </c>
      <c r="E170" s="68">
        <v>2500</v>
      </c>
      <c r="F170" s="68">
        <v>4800</v>
      </c>
    </row>
    <row r="171" spans="1:6" ht="25.5" x14ac:dyDescent="0.25">
      <c r="A171" s="57">
        <v>3232</v>
      </c>
      <c r="B171" s="58"/>
      <c r="C171" s="59"/>
      <c r="D171" s="60" t="s">
        <v>104</v>
      </c>
      <c r="E171" s="68">
        <v>1500</v>
      </c>
      <c r="F171" s="68">
        <v>3800</v>
      </c>
    </row>
    <row r="172" spans="1:6" x14ac:dyDescent="0.25">
      <c r="A172" s="57">
        <v>3233</v>
      </c>
      <c r="B172" s="58"/>
      <c r="C172" s="59"/>
      <c r="D172" s="60" t="s">
        <v>121</v>
      </c>
      <c r="E172" s="68">
        <v>200</v>
      </c>
      <c r="F172" s="68">
        <v>135</v>
      </c>
    </row>
    <row r="173" spans="1:6" x14ac:dyDescent="0.25">
      <c r="A173" s="57">
        <v>3234</v>
      </c>
      <c r="B173" s="58"/>
      <c r="C173" s="59"/>
      <c r="D173" s="60" t="s">
        <v>122</v>
      </c>
      <c r="E173" s="68">
        <v>5000</v>
      </c>
      <c r="F173" s="68">
        <v>7400</v>
      </c>
    </row>
    <row r="174" spans="1:6" x14ac:dyDescent="0.25">
      <c r="A174" s="57">
        <v>3235</v>
      </c>
      <c r="B174" s="58"/>
      <c r="C174" s="59"/>
      <c r="D174" s="60" t="s">
        <v>123</v>
      </c>
      <c r="E174" s="68">
        <v>8160</v>
      </c>
      <c r="F174" s="68">
        <v>8316.25</v>
      </c>
    </row>
    <row r="175" spans="1:6" x14ac:dyDescent="0.25">
      <c r="A175" s="57">
        <v>3236</v>
      </c>
      <c r="B175" s="58"/>
      <c r="C175" s="59"/>
      <c r="D175" s="60" t="s">
        <v>124</v>
      </c>
      <c r="E175" s="68">
        <v>1100</v>
      </c>
      <c r="F175" s="68">
        <v>1450</v>
      </c>
    </row>
    <row r="176" spans="1:6" s="108" customFormat="1" x14ac:dyDescent="0.25">
      <c r="A176" s="57">
        <v>3237</v>
      </c>
      <c r="B176" s="58"/>
      <c r="C176" s="59"/>
      <c r="D176" s="60" t="s">
        <v>125</v>
      </c>
      <c r="E176" s="68">
        <v>0</v>
      </c>
      <c r="F176" s="68">
        <v>149.31</v>
      </c>
    </row>
    <row r="177" spans="1:6" x14ac:dyDescent="0.25">
      <c r="A177" s="57">
        <v>3238</v>
      </c>
      <c r="B177" s="58"/>
      <c r="C177" s="59"/>
      <c r="D177" s="60" t="s">
        <v>126</v>
      </c>
      <c r="E177" s="68">
        <v>1790</v>
      </c>
      <c r="F177" s="68">
        <v>2100</v>
      </c>
    </row>
    <row r="178" spans="1:6" x14ac:dyDescent="0.25">
      <c r="A178" s="57">
        <v>3239</v>
      </c>
      <c r="B178" s="58"/>
      <c r="C178" s="59"/>
      <c r="D178" s="60" t="s">
        <v>105</v>
      </c>
      <c r="E178" s="68">
        <v>2000</v>
      </c>
      <c r="F178" s="68">
        <v>5500</v>
      </c>
    </row>
    <row r="179" spans="1:6" ht="25.5" x14ac:dyDescent="0.25">
      <c r="A179" s="57">
        <v>324</v>
      </c>
      <c r="B179" s="58"/>
      <c r="C179" s="59"/>
      <c r="D179" s="60" t="s">
        <v>85</v>
      </c>
      <c r="E179" s="68">
        <f>SUM(E180)</f>
        <v>0</v>
      </c>
      <c r="F179" s="68">
        <f>SUM(F180)</f>
        <v>0</v>
      </c>
    </row>
    <row r="180" spans="1:6" ht="25.5" x14ac:dyDescent="0.25">
      <c r="A180" s="57">
        <v>3241</v>
      </c>
      <c r="B180" s="58"/>
      <c r="C180" s="59"/>
      <c r="D180" s="60" t="s">
        <v>127</v>
      </c>
      <c r="E180" s="68">
        <v>0</v>
      </c>
      <c r="F180" s="68">
        <v>0</v>
      </c>
    </row>
    <row r="181" spans="1:6" ht="25.5" x14ac:dyDescent="0.25">
      <c r="A181" s="57">
        <v>329</v>
      </c>
      <c r="B181" s="58"/>
      <c r="C181" s="59"/>
      <c r="D181" s="60" t="s">
        <v>86</v>
      </c>
      <c r="E181" s="68">
        <f>SUM(E182:E188)</f>
        <v>2160</v>
      </c>
      <c r="F181" s="68">
        <f>SUM(F182:F188)</f>
        <v>2278.13</v>
      </c>
    </row>
    <row r="182" spans="1:6" ht="38.25" x14ac:dyDescent="0.25">
      <c r="A182" s="57">
        <v>3291</v>
      </c>
      <c r="B182" s="58"/>
      <c r="C182" s="59"/>
      <c r="D182" s="60" t="s">
        <v>128</v>
      </c>
      <c r="E182" s="68">
        <v>0</v>
      </c>
      <c r="F182" s="68">
        <v>0</v>
      </c>
    </row>
    <row r="183" spans="1:6" x14ac:dyDescent="0.25">
      <c r="A183" s="57">
        <v>3292</v>
      </c>
      <c r="B183" s="58"/>
      <c r="C183" s="59"/>
      <c r="D183" s="60" t="s">
        <v>129</v>
      </c>
      <c r="E183" s="68">
        <v>0</v>
      </c>
      <c r="F183" s="68">
        <v>0</v>
      </c>
    </row>
    <row r="184" spans="1:6" x14ac:dyDescent="0.25">
      <c r="A184" s="57">
        <v>3293</v>
      </c>
      <c r="B184" s="58"/>
      <c r="C184" s="59"/>
      <c r="D184" s="60" t="s">
        <v>181</v>
      </c>
      <c r="E184" s="68">
        <v>0</v>
      </c>
      <c r="F184" s="68">
        <v>0</v>
      </c>
    </row>
    <row r="185" spans="1:6" x14ac:dyDescent="0.25">
      <c r="A185" s="57">
        <v>3294</v>
      </c>
      <c r="B185" s="58"/>
      <c r="C185" s="59"/>
      <c r="D185" s="60" t="s">
        <v>131</v>
      </c>
      <c r="E185" s="68">
        <v>160</v>
      </c>
      <c r="F185" s="68">
        <v>313.08999999999997</v>
      </c>
    </row>
    <row r="186" spans="1:6" x14ac:dyDescent="0.25">
      <c r="A186" s="57">
        <v>3295</v>
      </c>
      <c r="B186" s="58"/>
      <c r="C186" s="59"/>
      <c r="D186" s="60" t="s">
        <v>106</v>
      </c>
      <c r="E186" s="68">
        <v>0</v>
      </c>
      <c r="F186" s="68">
        <v>65.040000000000006</v>
      </c>
    </row>
    <row r="187" spans="1:6" x14ac:dyDescent="0.25">
      <c r="A187" s="57">
        <v>3296</v>
      </c>
      <c r="B187" s="58"/>
      <c r="C187" s="59"/>
      <c r="D187" s="60" t="s">
        <v>132</v>
      </c>
      <c r="E187" s="68">
        <v>0</v>
      </c>
      <c r="F187" s="68">
        <v>0</v>
      </c>
    </row>
    <row r="188" spans="1:6" ht="25.5" x14ac:dyDescent="0.25">
      <c r="A188" s="57">
        <v>3299</v>
      </c>
      <c r="B188" s="58"/>
      <c r="C188" s="59"/>
      <c r="D188" s="60" t="s">
        <v>86</v>
      </c>
      <c r="E188" s="68">
        <v>2000</v>
      </c>
      <c r="F188" s="68">
        <v>1900</v>
      </c>
    </row>
    <row r="189" spans="1:6" x14ac:dyDescent="0.25">
      <c r="A189" s="102">
        <v>34</v>
      </c>
      <c r="B189" s="103"/>
      <c r="C189" s="104"/>
      <c r="D189" s="101" t="s">
        <v>87</v>
      </c>
      <c r="E189" s="67">
        <f>SUM(E190)</f>
        <v>1000</v>
      </c>
      <c r="F189" s="67">
        <f>SUM(F190)</f>
        <v>1270</v>
      </c>
    </row>
    <row r="190" spans="1:6" x14ac:dyDescent="0.25">
      <c r="A190" s="57">
        <v>343</v>
      </c>
      <c r="B190" s="58"/>
      <c r="C190" s="59"/>
      <c r="D190" s="60" t="s">
        <v>88</v>
      </c>
      <c r="E190" s="68">
        <f>SUM(E191:E192)</f>
        <v>1000</v>
      </c>
      <c r="F190" s="68">
        <f>SUM(F191:F192)</f>
        <v>1270</v>
      </c>
    </row>
    <row r="191" spans="1:6" ht="25.5" x14ac:dyDescent="0.25">
      <c r="A191" s="57">
        <v>3431</v>
      </c>
      <c r="B191" s="58"/>
      <c r="C191" s="59"/>
      <c r="D191" s="60" t="s">
        <v>107</v>
      </c>
      <c r="E191" s="68">
        <v>1000</v>
      </c>
      <c r="F191" s="68">
        <v>1100</v>
      </c>
    </row>
    <row r="192" spans="1:6" x14ac:dyDescent="0.25">
      <c r="A192" s="57">
        <v>3433</v>
      </c>
      <c r="B192" s="58"/>
      <c r="C192" s="59"/>
      <c r="D192" s="60" t="s">
        <v>108</v>
      </c>
      <c r="E192" s="68">
        <v>0</v>
      </c>
      <c r="F192" s="68">
        <v>170</v>
      </c>
    </row>
    <row r="193" spans="1:6" ht="38.25" x14ac:dyDescent="0.25">
      <c r="A193" s="62">
        <v>37</v>
      </c>
      <c r="B193" s="63"/>
      <c r="C193" s="64"/>
      <c r="D193" s="54" t="s">
        <v>89</v>
      </c>
      <c r="E193" s="68">
        <v>0</v>
      </c>
      <c r="F193" s="68">
        <v>0</v>
      </c>
    </row>
    <row r="194" spans="1:6" ht="25.5" x14ac:dyDescent="0.25">
      <c r="A194" s="57">
        <v>372</v>
      </c>
      <c r="B194" s="58"/>
      <c r="C194" s="59"/>
      <c r="D194" s="60" t="s">
        <v>90</v>
      </c>
      <c r="E194" s="68">
        <v>0</v>
      </c>
      <c r="F194" s="68">
        <v>0</v>
      </c>
    </row>
    <row r="195" spans="1:6" ht="25.5" x14ac:dyDescent="0.25">
      <c r="A195" s="57">
        <v>3721</v>
      </c>
      <c r="B195" s="58"/>
      <c r="C195" s="59"/>
      <c r="D195" s="60" t="s">
        <v>109</v>
      </c>
      <c r="E195" s="68">
        <v>0</v>
      </c>
      <c r="F195" s="68">
        <v>0</v>
      </c>
    </row>
    <row r="196" spans="1:6" ht="25.5" x14ac:dyDescent="0.25">
      <c r="A196" s="57">
        <v>3722</v>
      </c>
      <c r="B196" s="58"/>
      <c r="C196" s="59"/>
      <c r="D196" s="60" t="s">
        <v>110</v>
      </c>
      <c r="E196" s="68">
        <v>0</v>
      </c>
      <c r="F196" s="68">
        <v>0</v>
      </c>
    </row>
    <row r="197" spans="1:6" ht="38.25" x14ac:dyDescent="0.25">
      <c r="A197" s="62">
        <v>4</v>
      </c>
      <c r="B197" s="63"/>
      <c r="C197" s="64"/>
      <c r="D197" s="54" t="s">
        <v>24</v>
      </c>
      <c r="E197" s="67">
        <v>0</v>
      </c>
      <c r="F197" s="67">
        <v>0</v>
      </c>
    </row>
    <row r="198" spans="1:6" ht="38.25" x14ac:dyDescent="0.25">
      <c r="A198" s="62">
        <v>42</v>
      </c>
      <c r="B198" s="63"/>
      <c r="C198" s="64"/>
      <c r="D198" s="54" t="s">
        <v>24</v>
      </c>
      <c r="E198" s="68">
        <v>0</v>
      </c>
      <c r="F198" s="68">
        <v>0</v>
      </c>
    </row>
    <row r="199" spans="1:6" x14ac:dyDescent="0.25">
      <c r="A199" s="57">
        <v>422</v>
      </c>
      <c r="B199" s="58"/>
      <c r="C199" s="59"/>
      <c r="D199" s="60" t="s">
        <v>91</v>
      </c>
      <c r="E199" s="68">
        <v>0</v>
      </c>
      <c r="F199" s="68">
        <v>0</v>
      </c>
    </row>
    <row r="200" spans="1:6" x14ac:dyDescent="0.25">
      <c r="A200" s="57">
        <v>4221</v>
      </c>
      <c r="B200" s="58"/>
      <c r="C200" s="59"/>
      <c r="D200" s="60" t="s">
        <v>111</v>
      </c>
      <c r="E200" s="68">
        <v>0</v>
      </c>
      <c r="F200" s="68">
        <v>0</v>
      </c>
    </row>
    <row r="201" spans="1:6" ht="25.5" x14ac:dyDescent="0.25">
      <c r="A201" s="57">
        <v>4227</v>
      </c>
      <c r="B201" s="58"/>
      <c r="C201" s="59"/>
      <c r="D201" s="60" t="s">
        <v>116</v>
      </c>
      <c r="E201" s="68"/>
      <c r="F201" s="68"/>
    </row>
    <row r="202" spans="1:6" ht="25.5" x14ac:dyDescent="0.25">
      <c r="A202" s="57">
        <v>424</v>
      </c>
      <c r="B202" s="58"/>
      <c r="C202" s="59"/>
      <c r="D202" s="60" t="s">
        <v>92</v>
      </c>
      <c r="E202" s="68"/>
      <c r="F202" s="68"/>
    </row>
    <row r="203" spans="1:6" x14ac:dyDescent="0.25">
      <c r="A203" s="57">
        <v>4241</v>
      </c>
      <c r="B203" s="58"/>
      <c r="C203" s="59"/>
      <c r="D203" s="60" t="s">
        <v>117</v>
      </c>
      <c r="E203" s="68"/>
      <c r="F203" s="68"/>
    </row>
    <row r="204" spans="1:6" x14ac:dyDescent="0.25">
      <c r="A204" s="57"/>
      <c r="B204" s="58"/>
      <c r="C204" s="59"/>
      <c r="D204" s="60"/>
      <c r="E204" s="68"/>
      <c r="F204" s="68"/>
    </row>
    <row r="205" spans="1:6" x14ac:dyDescent="0.25">
      <c r="A205" s="57"/>
      <c r="B205" s="58"/>
      <c r="C205" s="59"/>
      <c r="D205" s="54" t="s">
        <v>78</v>
      </c>
      <c r="E205" s="67">
        <f>SUM(E144+E197)</f>
        <v>57529</v>
      </c>
      <c r="F205" s="67">
        <f>SUM(F144+F197)</f>
        <v>74963.69</v>
      </c>
    </row>
    <row r="206" spans="1:6" x14ac:dyDescent="0.25">
      <c r="A206" s="57"/>
      <c r="B206" s="58"/>
      <c r="C206" s="59"/>
      <c r="D206" s="60"/>
      <c r="E206" s="6"/>
      <c r="F206" s="6"/>
    </row>
    <row r="207" spans="1:6" ht="25.5" x14ac:dyDescent="0.25">
      <c r="A207" s="172" t="s">
        <v>16</v>
      </c>
      <c r="B207" s="173"/>
      <c r="C207" s="174"/>
      <c r="D207" s="121" t="s">
        <v>17</v>
      </c>
      <c r="E207" s="122" t="s">
        <v>26</v>
      </c>
      <c r="F207" s="122" t="s">
        <v>204</v>
      </c>
    </row>
    <row r="208" spans="1:6" x14ac:dyDescent="0.25">
      <c r="A208" s="69">
        <v>1013</v>
      </c>
      <c r="B208" s="70"/>
      <c r="C208" s="54"/>
      <c r="D208" s="54" t="s">
        <v>134</v>
      </c>
      <c r="E208" s="6"/>
      <c r="F208" s="6"/>
    </row>
    <row r="209" spans="1:6" x14ac:dyDescent="0.25">
      <c r="A209" s="69">
        <v>101301</v>
      </c>
      <c r="B209" s="70"/>
      <c r="C209" s="54"/>
      <c r="D209" s="54" t="s">
        <v>97</v>
      </c>
      <c r="E209" s="6"/>
      <c r="F209" s="6"/>
    </row>
    <row r="210" spans="1:6" x14ac:dyDescent="0.25">
      <c r="A210" s="178" t="s">
        <v>135</v>
      </c>
      <c r="B210" s="179"/>
      <c r="C210" s="180"/>
      <c r="D210" s="55" t="s">
        <v>136</v>
      </c>
      <c r="E210" s="6"/>
      <c r="F210" s="6"/>
    </row>
    <row r="211" spans="1:6" x14ac:dyDescent="0.25">
      <c r="A211" s="181">
        <v>3</v>
      </c>
      <c r="B211" s="182"/>
      <c r="C211" s="183"/>
      <c r="D211" s="54" t="s">
        <v>8</v>
      </c>
      <c r="E211" s="65">
        <v>0</v>
      </c>
      <c r="F211" s="65">
        <f>SUM(F212+F222)</f>
        <v>7241.55</v>
      </c>
    </row>
    <row r="212" spans="1:6" ht="25.5" customHeight="1" x14ac:dyDescent="0.25">
      <c r="A212" s="184">
        <v>31</v>
      </c>
      <c r="B212" s="185"/>
      <c r="C212" s="186"/>
      <c r="D212" s="54" t="s">
        <v>9</v>
      </c>
      <c r="E212" s="65"/>
      <c r="F212" s="65">
        <f>SUM(F213+F217+F219)</f>
        <v>2621.25</v>
      </c>
    </row>
    <row r="213" spans="1:6" ht="28.5" customHeight="1" x14ac:dyDescent="0.25">
      <c r="A213" s="57">
        <v>311</v>
      </c>
      <c r="B213" s="58"/>
      <c r="C213" s="59"/>
      <c r="D213" s="60" t="s">
        <v>64</v>
      </c>
      <c r="E213" s="66"/>
      <c r="F213" s="66"/>
    </row>
    <row r="214" spans="1:6" x14ac:dyDescent="0.25">
      <c r="A214" s="57">
        <v>3111</v>
      </c>
      <c r="B214" s="58"/>
      <c r="C214" s="59"/>
      <c r="D214" s="60" t="s">
        <v>65</v>
      </c>
      <c r="E214" s="66"/>
      <c r="F214" s="66"/>
    </row>
    <row r="215" spans="1:6" x14ac:dyDescent="0.25">
      <c r="A215" s="57">
        <v>3113</v>
      </c>
      <c r="B215" s="58"/>
      <c r="C215" s="59"/>
      <c r="D215" s="60" t="s">
        <v>66</v>
      </c>
      <c r="E215" s="66"/>
      <c r="F215" s="66"/>
    </row>
    <row r="216" spans="1:6" x14ac:dyDescent="0.25">
      <c r="A216" s="57">
        <v>3114</v>
      </c>
      <c r="B216" s="58"/>
      <c r="C216" s="59"/>
      <c r="D216" s="60" t="s">
        <v>67</v>
      </c>
      <c r="E216" s="66"/>
      <c r="F216" s="66"/>
    </row>
    <row r="217" spans="1:6" x14ac:dyDescent="0.25">
      <c r="A217" s="57">
        <v>312</v>
      </c>
      <c r="B217" s="58"/>
      <c r="C217" s="59"/>
      <c r="D217" s="60" t="s">
        <v>68</v>
      </c>
      <c r="E217" s="66"/>
      <c r="F217" s="66">
        <v>2621.25</v>
      </c>
    </row>
    <row r="218" spans="1:6" x14ac:dyDescent="0.25">
      <c r="A218" s="57">
        <v>3121</v>
      </c>
      <c r="B218" s="58"/>
      <c r="C218" s="59"/>
      <c r="D218" s="60" t="s">
        <v>69</v>
      </c>
      <c r="E218" s="66"/>
      <c r="F218" s="66">
        <v>2621.25</v>
      </c>
    </row>
    <row r="219" spans="1:6" x14ac:dyDescent="0.25">
      <c r="A219" s="57">
        <v>313</v>
      </c>
      <c r="B219" s="58"/>
      <c r="C219" s="59"/>
      <c r="D219" s="60" t="s">
        <v>70</v>
      </c>
      <c r="E219" s="66"/>
      <c r="F219" s="66"/>
    </row>
    <row r="220" spans="1:6" x14ac:dyDescent="0.25">
      <c r="A220" s="57">
        <v>3131</v>
      </c>
      <c r="B220" s="58"/>
      <c r="C220" s="59"/>
      <c r="D220" s="60" t="s">
        <v>71</v>
      </c>
      <c r="E220" s="66"/>
      <c r="F220" s="66"/>
    </row>
    <row r="221" spans="1:6" ht="25.5" x14ac:dyDescent="0.25">
      <c r="A221" s="57">
        <v>3132</v>
      </c>
      <c r="B221" s="58"/>
      <c r="C221" s="59"/>
      <c r="D221" s="60" t="s">
        <v>72</v>
      </c>
      <c r="E221" s="66"/>
      <c r="F221" s="66"/>
    </row>
    <row r="222" spans="1:6" x14ac:dyDescent="0.25">
      <c r="A222" s="184">
        <v>32</v>
      </c>
      <c r="B222" s="185"/>
      <c r="C222" s="186"/>
      <c r="D222" s="54" t="s">
        <v>18</v>
      </c>
      <c r="E222" s="65">
        <v>0</v>
      </c>
      <c r="F222" s="65">
        <f>SUM(F225+F230+F234+F236)</f>
        <v>4620.3</v>
      </c>
    </row>
    <row r="223" spans="1:6" x14ac:dyDescent="0.25">
      <c r="A223" s="57">
        <v>321</v>
      </c>
      <c r="B223" s="58"/>
      <c r="C223" s="59"/>
      <c r="D223" s="60" t="s">
        <v>73</v>
      </c>
      <c r="E223" s="66"/>
      <c r="F223" s="66"/>
    </row>
    <row r="224" spans="1:6" x14ac:dyDescent="0.25">
      <c r="A224" s="57">
        <v>3211</v>
      </c>
      <c r="B224" s="58"/>
      <c r="C224" s="59"/>
      <c r="D224" s="60" t="s">
        <v>74</v>
      </c>
      <c r="E224" s="66"/>
      <c r="F224" s="66"/>
    </row>
    <row r="225" spans="1:6" x14ac:dyDescent="0.25">
      <c r="A225" s="57">
        <v>322</v>
      </c>
      <c r="B225" s="58"/>
      <c r="C225" s="59"/>
      <c r="D225" s="60" t="s">
        <v>83</v>
      </c>
      <c r="E225" s="66">
        <v>0</v>
      </c>
      <c r="F225" s="66">
        <f>SUM(F226:F229)</f>
        <v>2723.53</v>
      </c>
    </row>
    <row r="226" spans="1:6" ht="25.5" x14ac:dyDescent="0.25">
      <c r="A226" s="57">
        <v>3221</v>
      </c>
      <c r="B226" s="58"/>
      <c r="C226" s="59"/>
      <c r="D226" s="60" t="s">
        <v>93</v>
      </c>
      <c r="E226" s="66">
        <v>0</v>
      </c>
      <c r="F226" s="66">
        <v>2048.5300000000002</v>
      </c>
    </row>
    <row r="227" spans="1:6" x14ac:dyDescent="0.25">
      <c r="A227" s="57">
        <v>3222</v>
      </c>
      <c r="B227" s="58"/>
      <c r="C227" s="59"/>
      <c r="D227" s="60" t="s">
        <v>94</v>
      </c>
      <c r="E227" s="66"/>
      <c r="F227" s="66"/>
    </row>
    <row r="228" spans="1:6" x14ac:dyDescent="0.25">
      <c r="A228" s="57">
        <v>3223</v>
      </c>
      <c r="B228" s="58"/>
      <c r="C228" s="59"/>
      <c r="D228" s="60" t="s">
        <v>95</v>
      </c>
      <c r="E228" s="66"/>
      <c r="F228" s="66"/>
    </row>
    <row r="229" spans="1:6" x14ac:dyDescent="0.25">
      <c r="A229" s="57">
        <v>3225</v>
      </c>
      <c r="B229" s="58"/>
      <c r="C229" s="59"/>
      <c r="D229" s="60" t="s">
        <v>100</v>
      </c>
      <c r="E229" s="66">
        <v>0</v>
      </c>
      <c r="F229" s="66">
        <v>675</v>
      </c>
    </row>
    <row r="230" spans="1:6" x14ac:dyDescent="0.25">
      <c r="A230" s="57">
        <v>323</v>
      </c>
      <c r="B230" s="58"/>
      <c r="C230" s="59"/>
      <c r="D230" s="60" t="s">
        <v>84</v>
      </c>
      <c r="E230" s="66"/>
      <c r="F230" s="66">
        <f>SUM(F231:F233)</f>
        <v>998.17</v>
      </c>
    </row>
    <row r="231" spans="1:6" x14ac:dyDescent="0.25">
      <c r="A231" s="57">
        <v>3231</v>
      </c>
      <c r="B231" s="58"/>
      <c r="C231" s="59"/>
      <c r="D231" s="60" t="s">
        <v>205</v>
      </c>
      <c r="E231" s="66"/>
      <c r="F231" s="66">
        <v>223.5</v>
      </c>
    </row>
    <row r="232" spans="1:6" x14ac:dyDescent="0.25">
      <c r="A232" s="57">
        <v>3235</v>
      </c>
      <c r="B232" s="58"/>
      <c r="C232" s="59"/>
      <c r="D232" s="60" t="s">
        <v>206</v>
      </c>
      <c r="E232" s="66"/>
      <c r="F232" s="66">
        <v>774.67</v>
      </c>
    </row>
    <row r="233" spans="1:6" x14ac:dyDescent="0.25">
      <c r="A233" s="57">
        <v>3239</v>
      </c>
      <c r="B233" s="58"/>
      <c r="C233" s="59"/>
      <c r="D233" s="60" t="s">
        <v>105</v>
      </c>
      <c r="E233" s="66"/>
      <c r="F233" s="66"/>
    </row>
    <row r="234" spans="1:6" ht="25.5" x14ac:dyDescent="0.25">
      <c r="A234" s="57">
        <v>329</v>
      </c>
      <c r="B234" s="58"/>
      <c r="C234" s="59"/>
      <c r="D234" s="60" t="s">
        <v>133</v>
      </c>
      <c r="E234" s="66"/>
      <c r="F234" s="66">
        <v>687.6</v>
      </c>
    </row>
    <row r="235" spans="1:6" ht="25.5" x14ac:dyDescent="0.25">
      <c r="A235" s="57">
        <v>3299</v>
      </c>
      <c r="B235" s="58"/>
      <c r="C235" s="59"/>
      <c r="D235" s="60" t="s">
        <v>133</v>
      </c>
      <c r="E235" s="66"/>
      <c r="F235" s="66">
        <v>687.6</v>
      </c>
    </row>
    <row r="236" spans="1:6" x14ac:dyDescent="0.25">
      <c r="A236" s="57">
        <v>381</v>
      </c>
      <c r="B236" s="58"/>
      <c r="C236" s="59"/>
      <c r="D236" s="60" t="s">
        <v>164</v>
      </c>
      <c r="E236" s="66"/>
      <c r="F236" s="66">
        <v>211</v>
      </c>
    </row>
    <row r="237" spans="1:6" x14ac:dyDescent="0.25">
      <c r="A237" s="57">
        <v>3811</v>
      </c>
      <c r="B237" s="58"/>
      <c r="C237" s="59"/>
      <c r="D237" s="60" t="s">
        <v>212</v>
      </c>
      <c r="E237" s="66"/>
      <c r="F237" s="66">
        <v>211</v>
      </c>
    </row>
    <row r="238" spans="1:6" ht="38.25" x14ac:dyDescent="0.25">
      <c r="A238" s="62">
        <v>4</v>
      </c>
      <c r="B238" s="63"/>
      <c r="C238" s="64"/>
      <c r="D238" s="54" t="s">
        <v>24</v>
      </c>
      <c r="E238" s="65">
        <v>0</v>
      </c>
      <c r="F238" s="65">
        <v>0</v>
      </c>
    </row>
    <row r="239" spans="1:6" ht="38.25" x14ac:dyDescent="0.25">
      <c r="A239" s="62">
        <v>42</v>
      </c>
      <c r="B239" s="63"/>
      <c r="C239" s="64"/>
      <c r="D239" s="54" t="s">
        <v>24</v>
      </c>
      <c r="E239" s="65">
        <v>0</v>
      </c>
      <c r="F239" s="65">
        <v>0</v>
      </c>
    </row>
    <row r="240" spans="1:6" x14ac:dyDescent="0.25">
      <c r="A240" s="57">
        <v>422</v>
      </c>
      <c r="B240" s="58"/>
      <c r="C240" s="59"/>
      <c r="D240" s="60" t="s">
        <v>91</v>
      </c>
      <c r="E240" s="66">
        <v>0</v>
      </c>
      <c r="F240" s="66">
        <v>0</v>
      </c>
    </row>
    <row r="241" spans="1:6" ht="25.5" customHeight="1" x14ac:dyDescent="0.25">
      <c r="A241" s="57">
        <v>4221</v>
      </c>
      <c r="B241" s="58"/>
      <c r="C241" s="59"/>
      <c r="D241" s="60" t="s">
        <v>111</v>
      </c>
      <c r="E241" s="66">
        <v>0</v>
      </c>
      <c r="F241" s="66">
        <v>0</v>
      </c>
    </row>
    <row r="242" spans="1:6" ht="25.5" x14ac:dyDescent="0.25">
      <c r="A242" s="57">
        <v>424</v>
      </c>
      <c r="B242" s="58"/>
      <c r="C242" s="59"/>
      <c r="D242" s="60" t="s">
        <v>92</v>
      </c>
      <c r="E242" s="66">
        <v>0</v>
      </c>
      <c r="F242" s="66">
        <v>0</v>
      </c>
    </row>
    <row r="243" spans="1:6" x14ac:dyDescent="0.25">
      <c r="A243" s="57">
        <v>4241</v>
      </c>
      <c r="B243" s="58"/>
      <c r="C243" s="59"/>
      <c r="D243" s="60" t="s">
        <v>117</v>
      </c>
      <c r="E243" s="66">
        <v>0</v>
      </c>
      <c r="F243" s="66">
        <v>0</v>
      </c>
    </row>
    <row r="244" spans="1:6" x14ac:dyDescent="0.25">
      <c r="A244" s="57"/>
      <c r="B244" s="58"/>
      <c r="C244" s="59"/>
      <c r="D244" s="60"/>
      <c r="E244" s="66"/>
      <c r="F244" s="66"/>
    </row>
    <row r="245" spans="1:6" x14ac:dyDescent="0.25">
      <c r="A245" s="57"/>
      <c r="B245" s="58"/>
      <c r="C245" s="59"/>
      <c r="D245" s="54" t="s">
        <v>78</v>
      </c>
      <c r="E245" s="65">
        <f>SUM(E211+E238)</f>
        <v>0</v>
      </c>
      <c r="F245" s="65">
        <f>SUM(F211+F238)</f>
        <v>7241.55</v>
      </c>
    </row>
    <row r="246" spans="1:6" x14ac:dyDescent="0.25">
      <c r="A246" s="57"/>
      <c r="B246" s="58"/>
      <c r="C246" s="59"/>
      <c r="D246" s="60"/>
      <c r="E246" s="6"/>
      <c r="F246" s="6"/>
    </row>
    <row r="247" spans="1:6" ht="25.5" x14ac:dyDescent="0.25">
      <c r="A247" s="172" t="s">
        <v>16</v>
      </c>
      <c r="B247" s="173"/>
      <c r="C247" s="174"/>
      <c r="D247" s="121" t="s">
        <v>17</v>
      </c>
      <c r="E247" s="122" t="s">
        <v>26</v>
      </c>
      <c r="F247" s="122" t="s">
        <v>204</v>
      </c>
    </row>
    <row r="248" spans="1:6" x14ac:dyDescent="0.25">
      <c r="A248" s="69"/>
      <c r="B248" s="70">
        <v>1013</v>
      </c>
      <c r="C248" s="54"/>
      <c r="D248" s="54" t="s">
        <v>134</v>
      </c>
      <c r="E248" s="6"/>
      <c r="F248" s="6"/>
    </row>
    <row r="249" spans="1:6" x14ac:dyDescent="0.25">
      <c r="A249" s="175" t="s">
        <v>96</v>
      </c>
      <c r="B249" s="176"/>
      <c r="C249" s="54"/>
      <c r="D249" s="54" t="s">
        <v>97</v>
      </c>
      <c r="E249" s="6"/>
      <c r="F249" s="6"/>
    </row>
    <row r="250" spans="1:6" ht="25.5" x14ac:dyDescent="0.25">
      <c r="A250" s="178" t="s">
        <v>137</v>
      </c>
      <c r="B250" s="179"/>
      <c r="C250" s="180"/>
      <c r="D250" s="55" t="s">
        <v>199</v>
      </c>
      <c r="E250" s="6"/>
      <c r="F250" s="6"/>
    </row>
    <row r="251" spans="1:6" x14ac:dyDescent="0.25">
      <c r="A251" s="181">
        <v>3</v>
      </c>
      <c r="B251" s="182"/>
      <c r="C251" s="183"/>
      <c r="D251" s="54" t="s">
        <v>8</v>
      </c>
      <c r="E251" s="65">
        <f>SUM(E252+E257+E283+E287)</f>
        <v>9525</v>
      </c>
      <c r="F251" s="65">
        <f>SUM(F252+F257+F283+F287)</f>
        <v>8522.99</v>
      </c>
    </row>
    <row r="252" spans="1:6" x14ac:dyDescent="0.25">
      <c r="A252" s="184">
        <v>31</v>
      </c>
      <c r="B252" s="185"/>
      <c r="C252" s="186"/>
      <c r="D252" s="54" t="s">
        <v>9</v>
      </c>
      <c r="E252" s="65">
        <v>0</v>
      </c>
      <c r="F252" s="65">
        <v>0</v>
      </c>
    </row>
    <row r="253" spans="1:6" x14ac:dyDescent="0.25">
      <c r="A253" s="57">
        <v>311</v>
      </c>
      <c r="B253" s="58"/>
      <c r="C253" s="59"/>
      <c r="D253" s="60" t="s">
        <v>64</v>
      </c>
      <c r="E253" s="66">
        <v>0</v>
      </c>
      <c r="F253" s="66">
        <v>0</v>
      </c>
    </row>
    <row r="254" spans="1:6" x14ac:dyDescent="0.25">
      <c r="A254" s="57">
        <v>312</v>
      </c>
      <c r="B254" s="58"/>
      <c r="C254" s="59"/>
      <c r="D254" s="60" t="s">
        <v>68</v>
      </c>
      <c r="E254" s="66">
        <v>0</v>
      </c>
      <c r="F254" s="66">
        <v>0</v>
      </c>
    </row>
    <row r="255" spans="1:6" x14ac:dyDescent="0.25">
      <c r="A255" s="57">
        <v>3121</v>
      </c>
      <c r="B255" s="58"/>
      <c r="C255" s="59"/>
      <c r="D255" s="60" t="s">
        <v>69</v>
      </c>
      <c r="E255" s="66">
        <v>0</v>
      </c>
      <c r="F255" s="66">
        <v>0</v>
      </c>
    </row>
    <row r="256" spans="1:6" x14ac:dyDescent="0.25">
      <c r="A256" s="57">
        <v>313</v>
      </c>
      <c r="B256" s="58"/>
      <c r="C256" s="59"/>
      <c r="D256" s="60" t="s">
        <v>70</v>
      </c>
      <c r="E256" s="66">
        <v>0</v>
      </c>
      <c r="F256" s="66">
        <v>0</v>
      </c>
    </row>
    <row r="257" spans="1:6" x14ac:dyDescent="0.25">
      <c r="A257" s="184">
        <v>32</v>
      </c>
      <c r="B257" s="185"/>
      <c r="C257" s="186"/>
      <c r="D257" s="54" t="s">
        <v>18</v>
      </c>
      <c r="E257" s="65">
        <f>SUM(E258+E263+E271+E277+E278)</f>
        <v>9525</v>
      </c>
      <c r="F257" s="65">
        <f>SUM(F258+F263+F271+F277+F278)</f>
        <v>8522.99</v>
      </c>
    </row>
    <row r="258" spans="1:6" x14ac:dyDescent="0.25">
      <c r="A258" s="57">
        <v>321</v>
      </c>
      <c r="B258" s="58"/>
      <c r="C258" s="59"/>
      <c r="D258" s="60" t="s">
        <v>73</v>
      </c>
      <c r="E258" s="66">
        <f>SUM(E259:E262)</f>
        <v>1325</v>
      </c>
      <c r="F258" s="66">
        <f>SUM(F259:F262)</f>
        <v>0</v>
      </c>
    </row>
    <row r="259" spans="1:6" x14ac:dyDescent="0.25">
      <c r="A259" s="57">
        <v>3211</v>
      </c>
      <c r="B259" s="58"/>
      <c r="C259" s="59"/>
      <c r="D259" s="60" t="s">
        <v>74</v>
      </c>
      <c r="E259" s="66">
        <v>1325</v>
      </c>
      <c r="F259" s="66">
        <v>0</v>
      </c>
    </row>
    <row r="260" spans="1:6" ht="25.5" x14ac:dyDescent="0.25">
      <c r="A260" s="57">
        <v>3212</v>
      </c>
      <c r="B260" s="58"/>
      <c r="C260" s="59"/>
      <c r="D260" s="60" t="s">
        <v>120</v>
      </c>
      <c r="E260" s="66">
        <v>0</v>
      </c>
      <c r="F260" s="66">
        <v>0</v>
      </c>
    </row>
    <row r="261" spans="1:6" x14ac:dyDescent="0.25">
      <c r="A261" s="57">
        <v>3213</v>
      </c>
      <c r="B261" s="58"/>
      <c r="C261" s="59"/>
      <c r="D261" s="60" t="s">
        <v>76</v>
      </c>
      <c r="E261" s="66">
        <v>0</v>
      </c>
      <c r="F261" s="66">
        <v>0</v>
      </c>
    </row>
    <row r="262" spans="1:6" ht="25.5" x14ac:dyDescent="0.25">
      <c r="A262" s="57">
        <v>3214</v>
      </c>
      <c r="B262" s="58"/>
      <c r="C262" s="59"/>
      <c r="D262" s="60" t="s">
        <v>77</v>
      </c>
      <c r="E262" s="66">
        <v>0</v>
      </c>
      <c r="F262" s="66">
        <v>0</v>
      </c>
    </row>
    <row r="263" spans="1:6" x14ac:dyDescent="0.25">
      <c r="A263" s="57">
        <v>322</v>
      </c>
      <c r="B263" s="58"/>
      <c r="C263" s="59"/>
      <c r="D263" s="60" t="s">
        <v>83</v>
      </c>
      <c r="E263" s="66">
        <f>SUM(E264:E270)</f>
        <v>2000</v>
      </c>
      <c r="F263" s="66">
        <f>SUM(F264:F270)</f>
        <v>0</v>
      </c>
    </row>
    <row r="264" spans="1:6" ht="25.5" x14ac:dyDescent="0.25">
      <c r="A264" s="57">
        <v>3221</v>
      </c>
      <c r="B264" s="58"/>
      <c r="C264" s="59"/>
      <c r="D264" s="60" t="s">
        <v>93</v>
      </c>
      <c r="E264" s="66">
        <v>2000</v>
      </c>
      <c r="F264" s="66">
        <v>0</v>
      </c>
    </row>
    <row r="265" spans="1:6" x14ac:dyDescent="0.25">
      <c r="A265" s="57">
        <v>3222</v>
      </c>
      <c r="B265" s="58"/>
      <c r="C265" s="59"/>
      <c r="D265" s="60" t="s">
        <v>94</v>
      </c>
      <c r="E265" s="66">
        <v>0</v>
      </c>
      <c r="F265" s="66"/>
    </row>
    <row r="266" spans="1:6" x14ac:dyDescent="0.25">
      <c r="A266" s="57">
        <v>3223</v>
      </c>
      <c r="B266" s="58"/>
      <c r="C266" s="59"/>
      <c r="D266" s="60" t="s">
        <v>95</v>
      </c>
      <c r="E266" s="66">
        <v>0</v>
      </c>
      <c r="F266" s="66">
        <v>0</v>
      </c>
    </row>
    <row r="267" spans="1:6" ht="25.5" x14ac:dyDescent="0.25">
      <c r="A267" s="57">
        <v>3224</v>
      </c>
      <c r="B267" s="58"/>
      <c r="C267" s="59"/>
      <c r="D267" s="60" t="s">
        <v>99</v>
      </c>
      <c r="E267" s="66">
        <v>0</v>
      </c>
      <c r="F267" s="66">
        <v>0</v>
      </c>
    </row>
    <row r="268" spans="1:6" x14ac:dyDescent="0.25">
      <c r="A268" s="57">
        <v>3225</v>
      </c>
      <c r="B268" s="58"/>
      <c r="C268" s="59"/>
      <c r="D268" s="60" t="s">
        <v>100</v>
      </c>
      <c r="E268" s="66">
        <v>0</v>
      </c>
      <c r="F268" s="66">
        <v>0</v>
      </c>
    </row>
    <row r="269" spans="1:6" ht="25.5" x14ac:dyDescent="0.25">
      <c r="A269" s="57">
        <v>3226</v>
      </c>
      <c r="B269" s="58"/>
      <c r="C269" s="59"/>
      <c r="D269" s="60" t="s">
        <v>101</v>
      </c>
      <c r="E269" s="66">
        <v>0</v>
      </c>
      <c r="F269" s="66">
        <v>0</v>
      </c>
    </row>
    <row r="270" spans="1:6" ht="25.5" x14ac:dyDescent="0.25">
      <c r="A270" s="57">
        <v>3227</v>
      </c>
      <c r="B270" s="58"/>
      <c r="C270" s="59"/>
      <c r="D270" s="60" t="s">
        <v>102</v>
      </c>
      <c r="E270" s="66">
        <v>0</v>
      </c>
      <c r="F270" s="66">
        <v>0</v>
      </c>
    </row>
    <row r="271" spans="1:6" x14ac:dyDescent="0.25">
      <c r="A271" s="57">
        <v>323</v>
      </c>
      <c r="B271" s="58"/>
      <c r="C271" s="59"/>
      <c r="D271" s="60" t="s">
        <v>84</v>
      </c>
      <c r="E271" s="66">
        <f>SUM(E272:E276)</f>
        <v>3000</v>
      </c>
      <c r="F271" s="66">
        <f>SUM(F272:F276)</f>
        <v>4258</v>
      </c>
    </row>
    <row r="272" spans="1:6" x14ac:dyDescent="0.25">
      <c r="A272" s="57">
        <v>3231</v>
      </c>
      <c r="B272" s="58"/>
      <c r="C272" s="59"/>
      <c r="D272" s="60" t="s">
        <v>103</v>
      </c>
      <c r="E272" s="66">
        <v>3000</v>
      </c>
      <c r="F272" s="66">
        <v>3500</v>
      </c>
    </row>
    <row r="273" spans="1:6" ht="25.5" x14ac:dyDescent="0.25">
      <c r="A273" s="57">
        <v>3232</v>
      </c>
      <c r="B273" s="58"/>
      <c r="C273" s="59"/>
      <c r="D273" s="60" t="s">
        <v>104</v>
      </c>
      <c r="E273" s="66">
        <v>0</v>
      </c>
      <c r="F273" s="66">
        <v>0</v>
      </c>
    </row>
    <row r="274" spans="1:6" x14ac:dyDescent="0.25">
      <c r="A274" s="57">
        <v>3237</v>
      </c>
      <c r="B274" s="58"/>
      <c r="C274" s="59"/>
      <c r="D274" s="60" t="s">
        <v>125</v>
      </c>
      <c r="E274" s="66">
        <v>0</v>
      </c>
      <c r="F274" s="66">
        <v>0</v>
      </c>
    </row>
    <row r="275" spans="1:6" x14ac:dyDescent="0.25">
      <c r="A275" s="57">
        <v>3238</v>
      </c>
      <c r="B275" s="58"/>
      <c r="C275" s="59"/>
      <c r="D275" s="60" t="s">
        <v>126</v>
      </c>
      <c r="E275" s="66">
        <v>0</v>
      </c>
      <c r="F275" s="66">
        <v>0</v>
      </c>
    </row>
    <row r="276" spans="1:6" x14ac:dyDescent="0.25">
      <c r="A276" s="57">
        <v>3239</v>
      </c>
      <c r="B276" s="58"/>
      <c r="C276" s="59"/>
      <c r="D276" s="60" t="s">
        <v>105</v>
      </c>
      <c r="E276" s="66">
        <v>0</v>
      </c>
      <c r="F276" s="66">
        <v>758</v>
      </c>
    </row>
    <row r="277" spans="1:6" ht="25.5" x14ac:dyDescent="0.25">
      <c r="A277" s="57">
        <v>324</v>
      </c>
      <c r="B277" s="58"/>
      <c r="C277" s="59"/>
      <c r="D277" s="60" t="s">
        <v>85</v>
      </c>
      <c r="E277" s="66">
        <v>0</v>
      </c>
      <c r="F277" s="66">
        <v>0</v>
      </c>
    </row>
    <row r="278" spans="1:6" ht="25.5" x14ac:dyDescent="0.25">
      <c r="A278" s="57">
        <v>329</v>
      </c>
      <c r="B278" s="58"/>
      <c r="C278" s="59"/>
      <c r="D278" s="60" t="s">
        <v>86</v>
      </c>
      <c r="E278" s="66">
        <f>SUM(E279:E282)</f>
        <v>3200</v>
      </c>
      <c r="F278" s="66">
        <f>SUM(F279:F282)</f>
        <v>4264.99</v>
      </c>
    </row>
    <row r="279" spans="1:6" ht="38.25" x14ac:dyDescent="0.25">
      <c r="A279" s="57">
        <v>3291</v>
      </c>
      <c r="B279" s="58"/>
      <c r="C279" s="59"/>
      <c r="D279" s="60" t="s">
        <v>128</v>
      </c>
      <c r="E279" s="66">
        <v>0</v>
      </c>
      <c r="F279" s="66">
        <v>0</v>
      </c>
    </row>
    <row r="280" spans="1:6" x14ac:dyDescent="0.25">
      <c r="A280" s="57">
        <v>3292</v>
      </c>
      <c r="B280" s="58"/>
      <c r="C280" s="59"/>
      <c r="D280" s="60" t="s">
        <v>129</v>
      </c>
      <c r="E280" s="66">
        <v>1200</v>
      </c>
      <c r="F280" s="66">
        <v>1300</v>
      </c>
    </row>
    <row r="281" spans="1:6" x14ac:dyDescent="0.25">
      <c r="A281" s="57">
        <v>3293</v>
      </c>
      <c r="B281" s="58"/>
      <c r="C281" s="59"/>
      <c r="D281" s="60" t="s">
        <v>181</v>
      </c>
      <c r="E281" s="66"/>
      <c r="F281" s="66">
        <v>436.99</v>
      </c>
    </row>
    <row r="282" spans="1:6" ht="25.5" x14ac:dyDescent="0.25">
      <c r="A282" s="57">
        <v>3299</v>
      </c>
      <c r="B282" s="58"/>
      <c r="C282" s="59"/>
      <c r="D282" s="60" t="s">
        <v>86</v>
      </c>
      <c r="E282" s="66">
        <v>2000</v>
      </c>
      <c r="F282" s="66">
        <v>2528</v>
      </c>
    </row>
    <row r="283" spans="1:6" x14ac:dyDescent="0.25">
      <c r="A283" s="62">
        <v>34</v>
      </c>
      <c r="B283" s="63"/>
      <c r="C283" s="64"/>
      <c r="D283" s="54" t="s">
        <v>87</v>
      </c>
      <c r="E283" s="65">
        <v>0</v>
      </c>
      <c r="F283" s="65">
        <v>0</v>
      </c>
    </row>
    <row r="284" spans="1:6" x14ac:dyDescent="0.25">
      <c r="A284" s="57">
        <v>343</v>
      </c>
      <c r="B284" s="58"/>
      <c r="C284" s="59"/>
      <c r="D284" s="60" t="s">
        <v>88</v>
      </c>
      <c r="E284" s="66">
        <v>0</v>
      </c>
      <c r="F284" s="66">
        <v>0</v>
      </c>
    </row>
    <row r="285" spans="1:6" ht="25.5" x14ac:dyDescent="0.25">
      <c r="A285" s="57">
        <v>3431</v>
      </c>
      <c r="B285" s="58"/>
      <c r="C285" s="59"/>
      <c r="D285" s="60" t="s">
        <v>107</v>
      </c>
      <c r="E285" s="66">
        <v>0</v>
      </c>
      <c r="F285" s="66">
        <v>0</v>
      </c>
    </row>
    <row r="286" spans="1:6" x14ac:dyDescent="0.25">
      <c r="A286" s="57">
        <v>3433</v>
      </c>
      <c r="B286" s="58"/>
      <c r="C286" s="59"/>
      <c r="D286" s="60" t="s">
        <v>108</v>
      </c>
      <c r="E286" s="66">
        <v>0</v>
      </c>
      <c r="F286" s="66">
        <v>0</v>
      </c>
    </row>
    <row r="287" spans="1:6" ht="38.25" x14ac:dyDescent="0.25">
      <c r="A287" s="62">
        <v>37</v>
      </c>
      <c r="B287" s="63"/>
      <c r="C287" s="64"/>
      <c r="D287" s="54" t="s">
        <v>89</v>
      </c>
      <c r="E287" s="65">
        <v>0</v>
      </c>
      <c r="F287" s="65">
        <v>0</v>
      </c>
    </row>
    <row r="288" spans="1:6" ht="25.5" customHeight="1" x14ac:dyDescent="0.25">
      <c r="A288" s="57">
        <v>372</v>
      </c>
      <c r="B288" s="58"/>
      <c r="C288" s="59"/>
      <c r="D288" s="60" t="s">
        <v>90</v>
      </c>
      <c r="E288" s="66">
        <v>0</v>
      </c>
      <c r="F288" s="66">
        <v>0</v>
      </c>
    </row>
    <row r="289" spans="1:6" ht="25.5" x14ac:dyDescent="0.25">
      <c r="A289" s="57">
        <v>3721</v>
      </c>
      <c r="B289" s="58"/>
      <c r="C289" s="59"/>
      <c r="D289" s="60" t="s">
        <v>109</v>
      </c>
      <c r="E289" s="66">
        <v>0</v>
      </c>
      <c r="F289" s="66">
        <v>0</v>
      </c>
    </row>
    <row r="290" spans="1:6" ht="25.5" x14ac:dyDescent="0.25">
      <c r="A290" s="57">
        <v>3722</v>
      </c>
      <c r="B290" s="58"/>
      <c r="C290" s="59"/>
      <c r="D290" s="60" t="s">
        <v>110</v>
      </c>
      <c r="E290" s="66">
        <v>0</v>
      </c>
      <c r="F290" s="66">
        <v>0</v>
      </c>
    </row>
    <row r="291" spans="1:6" ht="38.25" x14ac:dyDescent="0.25">
      <c r="A291" s="62">
        <v>4</v>
      </c>
      <c r="B291" s="63"/>
      <c r="C291" s="64"/>
      <c r="D291" s="54" t="s">
        <v>24</v>
      </c>
      <c r="E291" s="65">
        <v>0</v>
      </c>
      <c r="F291" s="65">
        <v>0</v>
      </c>
    </row>
    <row r="292" spans="1:6" ht="38.25" x14ac:dyDescent="0.25">
      <c r="A292" s="62">
        <v>42</v>
      </c>
      <c r="B292" s="63"/>
      <c r="C292" s="64"/>
      <c r="D292" s="54" t="s">
        <v>24</v>
      </c>
      <c r="E292" s="65">
        <v>0</v>
      </c>
      <c r="F292" s="65">
        <v>0</v>
      </c>
    </row>
    <row r="293" spans="1:6" x14ac:dyDescent="0.25">
      <c r="A293" s="57">
        <v>422</v>
      </c>
      <c r="B293" s="58"/>
      <c r="C293" s="59"/>
      <c r="D293" s="60" t="s">
        <v>91</v>
      </c>
      <c r="E293" s="66">
        <v>0</v>
      </c>
      <c r="F293" s="66">
        <v>0</v>
      </c>
    </row>
    <row r="294" spans="1:6" ht="25.5" x14ac:dyDescent="0.25">
      <c r="A294" s="57">
        <v>424</v>
      </c>
      <c r="B294" s="58"/>
      <c r="C294" s="59"/>
      <c r="D294" s="60" t="s">
        <v>92</v>
      </c>
      <c r="E294" s="66">
        <v>0</v>
      </c>
      <c r="F294" s="66">
        <v>0</v>
      </c>
    </row>
    <row r="295" spans="1:6" x14ac:dyDescent="0.25">
      <c r="A295" s="57">
        <v>4241</v>
      </c>
      <c r="B295" s="58"/>
      <c r="C295" s="59"/>
      <c r="D295" s="60" t="s">
        <v>117</v>
      </c>
      <c r="E295" s="66">
        <v>0</v>
      </c>
      <c r="F295" s="66">
        <v>0</v>
      </c>
    </row>
    <row r="296" spans="1:6" x14ac:dyDescent="0.25">
      <c r="A296" s="57"/>
      <c r="B296" s="58"/>
      <c r="C296" s="59"/>
      <c r="D296" s="60"/>
      <c r="E296" s="66">
        <v>0</v>
      </c>
      <c r="F296" s="66">
        <v>0</v>
      </c>
    </row>
    <row r="297" spans="1:6" x14ac:dyDescent="0.25">
      <c r="A297" s="57"/>
      <c r="B297" s="58"/>
      <c r="C297" s="59"/>
      <c r="D297" s="54" t="s">
        <v>78</v>
      </c>
      <c r="E297" s="65">
        <f>SUM(E251+E291)</f>
        <v>9525</v>
      </c>
      <c r="F297" s="65">
        <f>SUM(F251+F291)</f>
        <v>8522.99</v>
      </c>
    </row>
    <row r="298" spans="1:6" x14ac:dyDescent="0.25">
      <c r="A298" s="57"/>
      <c r="B298" s="58"/>
      <c r="C298" s="59"/>
      <c r="D298" s="60"/>
      <c r="E298" s="6"/>
      <c r="F298" s="6"/>
    </row>
    <row r="299" spans="1:6" ht="25.5" x14ac:dyDescent="0.25">
      <c r="A299" s="172" t="s">
        <v>16</v>
      </c>
      <c r="B299" s="173"/>
      <c r="C299" s="174"/>
      <c r="D299" s="121" t="s">
        <v>17</v>
      </c>
      <c r="E299" s="122" t="s">
        <v>26</v>
      </c>
      <c r="F299" s="122" t="s">
        <v>204</v>
      </c>
    </row>
    <row r="300" spans="1:6" x14ac:dyDescent="0.25">
      <c r="A300" s="69"/>
      <c r="B300" s="70">
        <v>1013</v>
      </c>
      <c r="C300" s="54"/>
      <c r="D300" s="54" t="s">
        <v>138</v>
      </c>
      <c r="E300" s="6"/>
      <c r="F300" s="6"/>
    </row>
    <row r="301" spans="1:6" x14ac:dyDescent="0.25">
      <c r="A301" s="175" t="s">
        <v>96</v>
      </c>
      <c r="B301" s="176"/>
      <c r="C301" s="177"/>
      <c r="D301" s="54" t="s">
        <v>97</v>
      </c>
      <c r="E301" s="6"/>
      <c r="F301" s="6"/>
    </row>
    <row r="302" spans="1:6" ht="25.5" x14ac:dyDescent="0.25">
      <c r="A302" s="178" t="s">
        <v>139</v>
      </c>
      <c r="B302" s="179"/>
      <c r="C302" s="180"/>
      <c r="D302" s="55" t="s">
        <v>140</v>
      </c>
      <c r="E302" s="6"/>
      <c r="F302" s="6"/>
    </row>
    <row r="303" spans="1:6" x14ac:dyDescent="0.25">
      <c r="A303" s="181">
        <v>3</v>
      </c>
      <c r="B303" s="182"/>
      <c r="C303" s="183"/>
      <c r="D303" s="54" t="s">
        <v>8</v>
      </c>
      <c r="E303" s="56">
        <f>SUM(E304+E314)</f>
        <v>14803.49</v>
      </c>
      <c r="F303" s="56">
        <f>SUM(F304+F314)</f>
        <v>12558</v>
      </c>
    </row>
    <row r="304" spans="1:6" x14ac:dyDescent="0.25">
      <c r="A304" s="184">
        <v>31</v>
      </c>
      <c r="B304" s="185"/>
      <c r="C304" s="186"/>
      <c r="D304" s="54" t="s">
        <v>9</v>
      </c>
      <c r="E304" s="56">
        <f>SUM(E305+E309+E311)</f>
        <v>6603.49</v>
      </c>
      <c r="F304" s="56">
        <f>SUM(F305+F309+F311)</f>
        <v>6150</v>
      </c>
    </row>
    <row r="305" spans="1:6" x14ac:dyDescent="0.25">
      <c r="A305" s="57">
        <v>311</v>
      </c>
      <c r="B305" s="58"/>
      <c r="C305" s="59"/>
      <c r="D305" s="60" t="s">
        <v>64</v>
      </c>
      <c r="E305" s="61">
        <f>SUM(E306:E308)</f>
        <v>5496.49</v>
      </c>
      <c r="F305" s="61">
        <f>SUM(F306:F308)</f>
        <v>5190</v>
      </c>
    </row>
    <row r="306" spans="1:6" x14ac:dyDescent="0.25">
      <c r="A306" s="57">
        <v>3111</v>
      </c>
      <c r="B306" s="58"/>
      <c r="C306" s="59"/>
      <c r="D306" s="60" t="s">
        <v>65</v>
      </c>
      <c r="E306" s="61">
        <v>5496.49</v>
      </c>
      <c r="F306" s="61">
        <v>4500</v>
      </c>
    </row>
    <row r="307" spans="1:6" ht="15" customHeight="1" x14ac:dyDescent="0.25">
      <c r="A307" s="57">
        <v>3113</v>
      </c>
      <c r="B307" s="58"/>
      <c r="C307" s="59"/>
      <c r="D307" s="60" t="s">
        <v>66</v>
      </c>
      <c r="E307" s="61">
        <v>0</v>
      </c>
      <c r="F307" s="61">
        <v>690</v>
      </c>
    </row>
    <row r="308" spans="1:6" ht="25.5" customHeight="1" x14ac:dyDescent="0.25">
      <c r="A308" s="57">
        <v>3114</v>
      </c>
      <c r="B308" s="58"/>
      <c r="C308" s="59"/>
      <c r="D308" s="60" t="s">
        <v>67</v>
      </c>
      <c r="E308" s="61">
        <v>0</v>
      </c>
      <c r="F308" s="61">
        <v>0</v>
      </c>
    </row>
    <row r="309" spans="1:6" ht="15" customHeight="1" x14ac:dyDescent="0.25">
      <c r="A309" s="57">
        <v>312</v>
      </c>
      <c r="B309" s="58"/>
      <c r="C309" s="59"/>
      <c r="D309" s="60" t="s">
        <v>68</v>
      </c>
      <c r="E309" s="61">
        <v>200</v>
      </c>
      <c r="F309" s="61">
        <v>160</v>
      </c>
    </row>
    <row r="310" spans="1:6" x14ac:dyDescent="0.25">
      <c r="A310" s="57">
        <v>3121</v>
      </c>
      <c r="B310" s="58"/>
      <c r="C310" s="59"/>
      <c r="D310" s="60" t="s">
        <v>69</v>
      </c>
      <c r="E310" s="61">
        <v>200</v>
      </c>
      <c r="F310" s="61">
        <v>160</v>
      </c>
    </row>
    <row r="311" spans="1:6" x14ac:dyDescent="0.25">
      <c r="A311" s="57">
        <v>313</v>
      </c>
      <c r="B311" s="58"/>
      <c r="C311" s="59"/>
      <c r="D311" s="60" t="s">
        <v>70</v>
      </c>
      <c r="E311" s="61">
        <f>SUM(E312:E313)</f>
        <v>907</v>
      </c>
      <c r="F311" s="61">
        <v>800</v>
      </c>
    </row>
    <row r="312" spans="1:6" ht="22.5" customHeight="1" x14ac:dyDescent="0.25">
      <c r="A312" s="57">
        <v>3131</v>
      </c>
      <c r="B312" s="58"/>
      <c r="C312" s="59"/>
      <c r="D312" s="60" t="s">
        <v>71</v>
      </c>
      <c r="E312" s="61">
        <v>0</v>
      </c>
      <c r="F312" s="61">
        <v>0</v>
      </c>
    </row>
    <row r="313" spans="1:6" ht="25.5" x14ac:dyDescent="0.25">
      <c r="A313" s="57">
        <v>3132</v>
      </c>
      <c r="B313" s="58"/>
      <c r="C313" s="59"/>
      <c r="D313" s="60" t="s">
        <v>72</v>
      </c>
      <c r="E313" s="61">
        <v>907</v>
      </c>
      <c r="F313" s="61">
        <v>800</v>
      </c>
    </row>
    <row r="314" spans="1:6" x14ac:dyDescent="0.25">
      <c r="A314" s="184">
        <v>32</v>
      </c>
      <c r="B314" s="185"/>
      <c r="C314" s="186"/>
      <c r="D314" s="54" t="s">
        <v>18</v>
      </c>
      <c r="E314" s="56">
        <f>SUM(E315+E320+E328+E329)</f>
        <v>8200</v>
      </c>
      <c r="F314" s="56">
        <f>SUM(F315+F320+F328+F329)</f>
        <v>6408</v>
      </c>
    </row>
    <row r="315" spans="1:6" x14ac:dyDescent="0.25">
      <c r="A315" s="57">
        <v>321</v>
      </c>
      <c r="B315" s="58"/>
      <c r="C315" s="59"/>
      <c r="D315" s="60" t="s">
        <v>73</v>
      </c>
      <c r="E315" s="61">
        <f>SUM(E316:E319)</f>
        <v>200</v>
      </c>
      <c r="F315" s="61">
        <f>SUM(F316:F319)</f>
        <v>0</v>
      </c>
    </row>
    <row r="316" spans="1:6" x14ac:dyDescent="0.25">
      <c r="A316" s="57">
        <v>3211</v>
      </c>
      <c r="B316" s="58"/>
      <c r="C316" s="59"/>
      <c r="D316" s="60" t="s">
        <v>74</v>
      </c>
      <c r="E316" s="61">
        <v>0</v>
      </c>
      <c r="F316" s="61">
        <v>0</v>
      </c>
    </row>
    <row r="317" spans="1:6" ht="25.5" x14ac:dyDescent="0.25">
      <c r="A317" s="57">
        <v>3212</v>
      </c>
      <c r="B317" s="58"/>
      <c r="C317" s="59"/>
      <c r="D317" s="60" t="s">
        <v>120</v>
      </c>
      <c r="E317" s="61">
        <v>200</v>
      </c>
      <c r="F317" s="61">
        <v>0</v>
      </c>
    </row>
    <row r="318" spans="1:6" x14ac:dyDescent="0.25">
      <c r="A318" s="57">
        <v>3213</v>
      </c>
      <c r="B318" s="58"/>
      <c r="C318" s="59"/>
      <c r="D318" s="60" t="s">
        <v>76</v>
      </c>
      <c r="E318" s="61">
        <v>0</v>
      </c>
      <c r="F318" s="61">
        <v>0</v>
      </c>
    </row>
    <row r="319" spans="1:6" ht="25.5" x14ac:dyDescent="0.25">
      <c r="A319" s="57">
        <v>3214</v>
      </c>
      <c r="B319" s="58"/>
      <c r="C319" s="59"/>
      <c r="D319" s="60" t="s">
        <v>77</v>
      </c>
      <c r="E319" s="61">
        <v>0</v>
      </c>
      <c r="F319" s="61">
        <v>0</v>
      </c>
    </row>
    <row r="320" spans="1:6" x14ac:dyDescent="0.25">
      <c r="A320" s="57">
        <v>322</v>
      </c>
      <c r="B320" s="58"/>
      <c r="C320" s="59"/>
      <c r="D320" s="60" t="s">
        <v>83</v>
      </c>
      <c r="E320" s="61">
        <f>SUM(E321:E327)</f>
        <v>8000</v>
      </c>
      <c r="F320" s="61">
        <f>SUM(F321:F327)</f>
        <v>6408</v>
      </c>
    </row>
    <row r="321" spans="1:6" ht="25.5" x14ac:dyDescent="0.25">
      <c r="A321" s="57">
        <v>3221</v>
      </c>
      <c r="B321" s="58"/>
      <c r="C321" s="59"/>
      <c r="D321" s="60" t="s">
        <v>93</v>
      </c>
      <c r="E321" s="61">
        <v>300</v>
      </c>
      <c r="F321" s="61">
        <v>300</v>
      </c>
    </row>
    <row r="322" spans="1:6" x14ac:dyDescent="0.25">
      <c r="A322" s="57">
        <v>3222</v>
      </c>
      <c r="B322" s="58"/>
      <c r="C322" s="59"/>
      <c r="D322" s="60" t="s">
        <v>94</v>
      </c>
      <c r="E322" s="61">
        <v>7700</v>
      </c>
      <c r="F322" s="61">
        <v>6108</v>
      </c>
    </row>
    <row r="323" spans="1:6" x14ac:dyDescent="0.25">
      <c r="A323" s="57">
        <v>3223</v>
      </c>
      <c r="B323" s="58"/>
      <c r="C323" s="59"/>
      <c r="D323" s="60" t="s">
        <v>95</v>
      </c>
      <c r="E323" s="61">
        <v>0</v>
      </c>
      <c r="F323" s="61">
        <v>0</v>
      </c>
    </row>
    <row r="324" spans="1:6" ht="25.5" x14ac:dyDescent="0.25">
      <c r="A324" s="57">
        <v>3224</v>
      </c>
      <c r="B324" s="58"/>
      <c r="C324" s="59"/>
      <c r="D324" s="60" t="s">
        <v>99</v>
      </c>
      <c r="E324" s="61">
        <v>0</v>
      </c>
      <c r="F324" s="61">
        <v>0</v>
      </c>
    </row>
    <row r="325" spans="1:6" x14ac:dyDescent="0.25">
      <c r="A325" s="57">
        <v>3225</v>
      </c>
      <c r="B325" s="58"/>
      <c r="C325" s="59"/>
      <c r="D325" s="60" t="s">
        <v>100</v>
      </c>
      <c r="E325" s="61">
        <v>0</v>
      </c>
      <c r="F325" s="61">
        <v>0</v>
      </c>
    </row>
    <row r="326" spans="1:6" ht="25.5" x14ac:dyDescent="0.25">
      <c r="A326" s="57">
        <v>3226</v>
      </c>
      <c r="B326" s="58"/>
      <c r="C326" s="59"/>
      <c r="D326" s="60" t="s">
        <v>101</v>
      </c>
      <c r="E326" s="61">
        <v>0</v>
      </c>
      <c r="F326" s="61">
        <v>0</v>
      </c>
    </row>
    <row r="327" spans="1:6" ht="25.5" x14ac:dyDescent="0.25">
      <c r="A327" s="57">
        <v>3227</v>
      </c>
      <c r="B327" s="58"/>
      <c r="C327" s="59"/>
      <c r="D327" s="60" t="s">
        <v>102</v>
      </c>
      <c r="E327" s="61">
        <v>0</v>
      </c>
      <c r="F327" s="61">
        <v>0</v>
      </c>
    </row>
    <row r="328" spans="1:6" x14ac:dyDescent="0.25">
      <c r="A328" s="57">
        <v>323</v>
      </c>
      <c r="B328" s="58"/>
      <c r="C328" s="59"/>
      <c r="D328" s="60" t="s">
        <v>84</v>
      </c>
      <c r="E328" s="61">
        <v>0</v>
      </c>
      <c r="F328" s="61">
        <v>0</v>
      </c>
    </row>
    <row r="329" spans="1:6" ht="25.5" x14ac:dyDescent="0.25">
      <c r="A329" s="57">
        <v>329</v>
      </c>
      <c r="B329" s="58"/>
      <c r="C329" s="59"/>
      <c r="D329" s="60" t="s">
        <v>86</v>
      </c>
      <c r="E329" s="61">
        <v>0</v>
      </c>
      <c r="F329" s="61">
        <v>0</v>
      </c>
    </row>
    <row r="330" spans="1:6" x14ac:dyDescent="0.25">
      <c r="A330" s="62">
        <v>34</v>
      </c>
      <c r="B330" s="63"/>
      <c r="C330" s="64"/>
      <c r="D330" s="54" t="s">
        <v>87</v>
      </c>
      <c r="E330" s="56">
        <v>0</v>
      </c>
      <c r="F330" s="56">
        <v>0</v>
      </c>
    </row>
    <row r="331" spans="1:6" x14ac:dyDescent="0.25">
      <c r="A331" s="57">
        <v>343</v>
      </c>
      <c r="B331" s="58"/>
      <c r="C331" s="59"/>
      <c r="D331" s="60" t="s">
        <v>88</v>
      </c>
      <c r="E331" s="61">
        <v>0</v>
      </c>
      <c r="F331" s="61">
        <v>0</v>
      </c>
    </row>
    <row r="332" spans="1:6" ht="38.25" x14ac:dyDescent="0.25">
      <c r="A332" s="62">
        <v>37</v>
      </c>
      <c r="B332" s="63"/>
      <c r="C332" s="64"/>
      <c r="D332" s="54" t="s">
        <v>89</v>
      </c>
      <c r="E332" s="56">
        <v>0</v>
      </c>
      <c r="F332" s="56">
        <v>0</v>
      </c>
    </row>
    <row r="333" spans="1:6" ht="25.5" x14ac:dyDescent="0.25">
      <c r="A333" s="57">
        <v>372</v>
      </c>
      <c r="B333" s="58"/>
      <c r="C333" s="59"/>
      <c r="D333" s="60" t="s">
        <v>90</v>
      </c>
      <c r="E333" s="61">
        <v>0</v>
      </c>
      <c r="F333" s="61">
        <v>0</v>
      </c>
    </row>
    <row r="334" spans="1:6" ht="38.25" x14ac:dyDescent="0.25">
      <c r="A334" s="62">
        <v>4</v>
      </c>
      <c r="B334" s="63"/>
      <c r="C334" s="64"/>
      <c r="D334" s="54" t="s">
        <v>24</v>
      </c>
      <c r="E334" s="56">
        <v>0</v>
      </c>
      <c r="F334" s="56">
        <v>0</v>
      </c>
    </row>
    <row r="335" spans="1:6" ht="38.25" x14ac:dyDescent="0.25">
      <c r="A335" s="62">
        <v>42</v>
      </c>
      <c r="B335" s="63"/>
      <c r="C335" s="64"/>
      <c r="D335" s="54" t="s">
        <v>24</v>
      </c>
      <c r="E335" s="56">
        <v>0</v>
      </c>
      <c r="F335" s="56">
        <v>0</v>
      </c>
    </row>
    <row r="336" spans="1:6" x14ac:dyDescent="0.25">
      <c r="A336" s="57">
        <v>422</v>
      </c>
      <c r="B336" s="58"/>
      <c r="C336" s="59"/>
      <c r="D336" s="60" t="s">
        <v>91</v>
      </c>
      <c r="E336" s="61">
        <v>0</v>
      </c>
      <c r="F336" s="61">
        <v>0</v>
      </c>
    </row>
    <row r="337" spans="1:7" ht="25.5" x14ac:dyDescent="0.25">
      <c r="A337" s="57">
        <v>424</v>
      </c>
      <c r="B337" s="58"/>
      <c r="C337" s="59"/>
      <c r="D337" s="60" t="s">
        <v>92</v>
      </c>
      <c r="E337" s="61">
        <v>0</v>
      </c>
      <c r="F337" s="61">
        <v>0</v>
      </c>
    </row>
    <row r="338" spans="1:7" x14ac:dyDescent="0.25">
      <c r="A338" s="57"/>
      <c r="B338" s="58"/>
      <c r="C338" s="59"/>
      <c r="D338" s="54" t="s">
        <v>78</v>
      </c>
      <c r="E338" s="56">
        <f>SUM(E303+E334)</f>
        <v>14803.49</v>
      </c>
      <c r="F338" s="56">
        <f>SUM(F303)</f>
        <v>12558</v>
      </c>
    </row>
    <row r="339" spans="1:7" x14ac:dyDescent="0.25">
      <c r="A339" s="57"/>
      <c r="B339" s="58"/>
      <c r="C339" s="59"/>
      <c r="D339" s="60"/>
      <c r="E339" s="6"/>
      <c r="F339" s="6"/>
    </row>
    <row r="340" spans="1:7" x14ac:dyDescent="0.25">
      <c r="A340" s="163"/>
      <c r="B340" s="164"/>
      <c r="C340" s="164"/>
      <c r="D340" s="164"/>
      <c r="E340" s="164"/>
      <c r="F340" s="164"/>
      <c r="G340" s="164"/>
    </row>
    <row r="341" spans="1:7" ht="43.5" customHeight="1" x14ac:dyDescent="0.25">
      <c r="A341" s="163" t="s">
        <v>218</v>
      </c>
      <c r="B341" s="164"/>
      <c r="C341" s="164"/>
      <c r="D341" s="164"/>
      <c r="E341" s="164"/>
      <c r="F341" s="164"/>
      <c r="G341" s="164"/>
    </row>
  </sheetData>
  <mergeCells count="62">
    <mergeCell ref="A23:C23"/>
    <mergeCell ref="A24:C24"/>
    <mergeCell ref="A43:C43"/>
    <mergeCell ref="A340:G340"/>
    <mergeCell ref="A8:C8"/>
    <mergeCell ref="A9:C9"/>
    <mergeCell ref="A17:C17"/>
    <mergeCell ref="A21:C21"/>
    <mergeCell ref="A22:C22"/>
    <mergeCell ref="A2:F2"/>
    <mergeCell ref="A4:C4"/>
    <mergeCell ref="A5:C5"/>
    <mergeCell ref="A6:C6"/>
    <mergeCell ref="A7:C7"/>
    <mergeCell ref="A25:C25"/>
    <mergeCell ref="A26:C26"/>
    <mergeCell ref="A34:C34"/>
    <mergeCell ref="A341:G341"/>
    <mergeCell ref="A47:C47"/>
    <mergeCell ref="A48:C48"/>
    <mergeCell ref="A62:C62"/>
    <mergeCell ref="A67:C67"/>
    <mergeCell ref="A44:C44"/>
    <mergeCell ref="A45:C45"/>
    <mergeCell ref="A46:C46"/>
    <mergeCell ref="A57:C57"/>
    <mergeCell ref="A58:C58"/>
    <mergeCell ref="A59:C59"/>
    <mergeCell ref="A60:C60"/>
    <mergeCell ref="A61:C61"/>
    <mergeCell ref="A144:C144"/>
    <mergeCell ref="A222:C222"/>
    <mergeCell ref="A247:C247"/>
    <mergeCell ref="A249:B249"/>
    <mergeCell ref="A78:C78"/>
    <mergeCell ref="A94:C94"/>
    <mergeCell ref="A140:C140"/>
    <mergeCell ref="A141:C141"/>
    <mergeCell ref="A142:C142"/>
    <mergeCell ref="A143:C143"/>
    <mergeCell ref="A304:C304"/>
    <mergeCell ref="A314:C314"/>
    <mergeCell ref="A257:C257"/>
    <mergeCell ref="A250:C250"/>
    <mergeCell ref="A251:C251"/>
    <mergeCell ref="A252:C252"/>
    <mergeCell ref="A1:G1"/>
    <mergeCell ref="A299:C299"/>
    <mergeCell ref="A301:C301"/>
    <mergeCell ref="A302:C302"/>
    <mergeCell ref="A303:C303"/>
    <mergeCell ref="A155:C155"/>
    <mergeCell ref="A207:C207"/>
    <mergeCell ref="A210:C210"/>
    <mergeCell ref="A211:C211"/>
    <mergeCell ref="A212:C212"/>
    <mergeCell ref="A145:C145"/>
    <mergeCell ref="A79:C79"/>
    <mergeCell ref="A80:C80"/>
    <mergeCell ref="A81:C81"/>
    <mergeCell ref="A82:C82"/>
    <mergeCell ref="A83:C8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Valentina Trupković</cp:lastModifiedBy>
  <cp:lastPrinted>2024-11-21T10:48:10Z</cp:lastPrinted>
  <dcterms:created xsi:type="dcterms:W3CDTF">2022-08-12T12:51:27Z</dcterms:created>
  <dcterms:modified xsi:type="dcterms:W3CDTF">2024-12-19T08:01:14Z</dcterms:modified>
</cp:coreProperties>
</file>