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FINANCIJSKI IZVJEŠTAJI\izvršenje 30062023\"/>
    </mc:Choice>
  </mc:AlternateContent>
  <xr:revisionPtr revIDLastSave="0" documentId="13_ncr:1_{B35673CF-BE9B-4C2C-B299-76E55FC66EB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AŽETK EURO" sheetId="8" r:id="rId1"/>
    <sheet name=" Račun prihoda i rashoda" sheetId="3" r:id="rId2"/>
    <sheet name="Rashodi prema funkcijskoj kl" sheetId="9" r:id="rId3"/>
    <sheet name="POSEBNI DI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D12" i="9"/>
  <c r="D13" i="9"/>
  <c r="D14" i="9"/>
  <c r="B11" i="9"/>
  <c r="E11" i="9" l="1"/>
  <c r="C11" i="9"/>
  <c r="F166" i="3"/>
  <c r="G166" i="3" s="1"/>
  <c r="H166" i="3"/>
  <c r="J9" i="8"/>
  <c r="J11" i="8"/>
  <c r="J12" i="8"/>
  <c r="J13" i="8"/>
  <c r="J8" i="8"/>
  <c r="I11" i="8"/>
  <c r="H9" i="8"/>
  <c r="H11" i="8"/>
  <c r="H12" i="8"/>
  <c r="H13" i="8"/>
  <c r="H8" i="8"/>
  <c r="G11" i="8"/>
  <c r="G14" i="8" s="1"/>
  <c r="F58" i="3"/>
  <c r="F65" i="3"/>
  <c r="I83" i="3"/>
  <c r="I84" i="3"/>
  <c r="I86" i="3"/>
  <c r="I91" i="3"/>
  <c r="I92" i="3"/>
  <c r="I93" i="3"/>
  <c r="I94" i="3"/>
  <c r="I96" i="3"/>
  <c r="I97" i="3"/>
  <c r="I98" i="3"/>
  <c r="I99" i="3"/>
  <c r="I100" i="3"/>
  <c r="I102" i="3"/>
  <c r="I104" i="3"/>
  <c r="I105" i="3"/>
  <c r="I106" i="3"/>
  <c r="I107" i="3"/>
  <c r="I108" i="3"/>
  <c r="I109" i="3"/>
  <c r="I111" i="3"/>
  <c r="I112" i="3"/>
  <c r="I119" i="3"/>
  <c r="I120" i="3"/>
  <c r="I121" i="3"/>
  <c r="I122" i="3"/>
  <c r="I123" i="3"/>
  <c r="I124" i="3"/>
  <c r="I125" i="3"/>
  <c r="I126" i="3"/>
  <c r="I127" i="3"/>
  <c r="I128" i="3"/>
  <c r="I132" i="3"/>
  <c r="I133" i="3"/>
  <c r="I136" i="3"/>
  <c r="I138" i="3"/>
  <c r="I142" i="3"/>
  <c r="I147" i="3"/>
  <c r="I148" i="3"/>
  <c r="I152" i="3"/>
  <c r="I157" i="3"/>
  <c r="I159" i="3"/>
  <c r="I160" i="3"/>
  <c r="I163" i="3"/>
  <c r="I75" i="3"/>
  <c r="I76" i="3"/>
  <c r="I77" i="3"/>
  <c r="I79" i="3"/>
  <c r="I82" i="3"/>
  <c r="H139" i="3"/>
  <c r="I139" i="3" s="1"/>
  <c r="H129" i="3"/>
  <c r="I9" i="3"/>
  <c r="I10" i="3"/>
  <c r="I12" i="3"/>
  <c r="I15" i="3"/>
  <c r="I17" i="3"/>
  <c r="I19" i="3"/>
  <c r="I20" i="3"/>
  <c r="I21" i="3"/>
  <c r="I22" i="3"/>
  <c r="I23" i="3"/>
  <c r="I26" i="3"/>
  <c r="I29" i="3"/>
  <c r="I34" i="3"/>
  <c r="I44" i="3"/>
  <c r="I45" i="3"/>
  <c r="I48" i="3"/>
  <c r="I50" i="3"/>
  <c r="I53" i="3"/>
  <c r="I67" i="3"/>
  <c r="H18" i="3"/>
  <c r="G75" i="3"/>
  <c r="G76" i="3"/>
  <c r="G77" i="3"/>
  <c r="G79" i="3"/>
  <c r="G82" i="3"/>
  <c r="G83" i="3"/>
  <c r="G84" i="3"/>
  <c r="G85" i="3"/>
  <c r="G86" i="3"/>
  <c r="G91" i="3"/>
  <c r="G92" i="3"/>
  <c r="G93" i="3"/>
  <c r="G94" i="3"/>
  <c r="G96" i="3"/>
  <c r="G97" i="3"/>
  <c r="G98" i="3"/>
  <c r="G99" i="3"/>
  <c r="G100" i="3"/>
  <c r="G102" i="3"/>
  <c r="G104" i="3"/>
  <c r="G105" i="3"/>
  <c r="G106" i="3"/>
  <c r="G107" i="3"/>
  <c r="G108" i="3"/>
  <c r="G109" i="3"/>
  <c r="G111" i="3"/>
  <c r="G112" i="3"/>
  <c r="G117" i="3"/>
  <c r="G119" i="3"/>
  <c r="G122" i="3"/>
  <c r="G123" i="3"/>
  <c r="G124" i="3"/>
  <c r="G125" i="3"/>
  <c r="G126" i="3"/>
  <c r="G127" i="3"/>
  <c r="G132" i="3"/>
  <c r="G136" i="3"/>
  <c r="G139" i="3"/>
  <c r="G142" i="3"/>
  <c r="G143" i="3"/>
  <c r="G147" i="3"/>
  <c r="G148" i="3"/>
  <c r="G152" i="3"/>
  <c r="G153" i="3"/>
  <c r="G154" i="3"/>
  <c r="G159" i="3"/>
  <c r="G164" i="3"/>
  <c r="G29" i="3"/>
  <c r="G9" i="3"/>
  <c r="G12" i="3"/>
  <c r="G15" i="3"/>
  <c r="G17" i="3"/>
  <c r="G26" i="3"/>
  <c r="G48" i="3"/>
  <c r="G50" i="3"/>
  <c r="G53" i="3"/>
  <c r="G67" i="3"/>
  <c r="F18" i="3"/>
  <c r="G18" i="3" s="1"/>
  <c r="F129" i="3"/>
  <c r="G129" i="3" s="1"/>
  <c r="H158" i="3"/>
  <c r="H151" i="3"/>
  <c r="H141" i="3"/>
  <c r="H140" i="3" s="1"/>
  <c r="H131" i="3"/>
  <c r="H130" i="3" s="1"/>
  <c r="H115" i="3"/>
  <c r="H113" i="3"/>
  <c r="H103" i="3"/>
  <c r="H95" i="3"/>
  <c r="H90" i="3"/>
  <c r="H87" i="3"/>
  <c r="H80" i="3"/>
  <c r="H78" i="3"/>
  <c r="H74" i="3"/>
  <c r="H56" i="3"/>
  <c r="H47" i="3"/>
  <c r="H46" i="3" s="1"/>
  <c r="H36" i="3"/>
  <c r="H33" i="3"/>
  <c r="H31" i="3"/>
  <c r="H25" i="3"/>
  <c r="H24" i="3" s="1"/>
  <c r="H11" i="3"/>
  <c r="H8" i="3"/>
  <c r="F8" i="3"/>
  <c r="F11" i="3"/>
  <c r="F25" i="3"/>
  <c r="F24" i="3" s="1"/>
  <c r="F31" i="3"/>
  <c r="F33" i="3"/>
  <c r="F36" i="3"/>
  <c r="F47" i="3"/>
  <c r="F46" i="3" s="1"/>
  <c r="F56" i="3"/>
  <c r="F74" i="3"/>
  <c r="F78" i="3"/>
  <c r="F80" i="3"/>
  <c r="F87" i="3"/>
  <c r="F90" i="3"/>
  <c r="F95" i="3"/>
  <c r="F103" i="3"/>
  <c r="F113" i="3"/>
  <c r="F115" i="3"/>
  <c r="F131" i="3"/>
  <c r="F130" i="3" s="1"/>
  <c r="F141" i="3"/>
  <c r="F140" i="3" s="1"/>
  <c r="F151" i="3"/>
  <c r="F158" i="3"/>
  <c r="E158" i="3"/>
  <c r="E151" i="3"/>
  <c r="E141" i="3"/>
  <c r="E140" i="3" s="1"/>
  <c r="E131" i="3"/>
  <c r="E130" i="3" s="1"/>
  <c r="E115" i="3"/>
  <c r="E103" i="3"/>
  <c r="E95" i="3"/>
  <c r="E90" i="3"/>
  <c r="E80" i="3"/>
  <c r="E78" i="3"/>
  <c r="E47" i="3"/>
  <c r="E46" i="3" s="1"/>
  <c r="E36" i="3"/>
  <c r="E33" i="3"/>
  <c r="E25" i="3"/>
  <c r="E56" i="3"/>
  <c r="E31" i="3"/>
  <c r="F234" i="7"/>
  <c r="F260" i="7"/>
  <c r="F249" i="7"/>
  <c r="F237" i="7"/>
  <c r="F131" i="7"/>
  <c r="F402" i="7"/>
  <c r="F401" i="7" s="1"/>
  <c r="F400" i="7" s="1"/>
  <c r="F391" i="7"/>
  <c r="F383" i="7"/>
  <c r="F378" i="7"/>
  <c r="F368" i="7"/>
  <c r="F367" i="7" s="1"/>
  <c r="F342" i="7"/>
  <c r="F337" i="7"/>
  <c r="F333" i="7"/>
  <c r="F327" i="7"/>
  <c r="F297" i="7"/>
  <c r="F286" i="7"/>
  <c r="F278" i="7"/>
  <c r="F273" i="7"/>
  <c r="F206" i="7"/>
  <c r="F205" i="7" s="1"/>
  <c r="F197" i="7"/>
  <c r="F195" i="7"/>
  <c r="F185" i="7"/>
  <c r="F177" i="7"/>
  <c r="F172" i="7"/>
  <c r="F143" i="7"/>
  <c r="F139" i="7"/>
  <c r="F138" i="7" s="1"/>
  <c r="F126" i="7"/>
  <c r="F118" i="7"/>
  <c r="F113" i="7"/>
  <c r="F103" i="7"/>
  <c r="F102" i="7" s="1"/>
  <c r="F33" i="7"/>
  <c r="F32" i="7" s="1"/>
  <c r="F20" i="7"/>
  <c r="F10" i="7"/>
  <c r="E118" i="7"/>
  <c r="E402" i="7"/>
  <c r="E401" i="7" s="1"/>
  <c r="E400" i="7" s="1"/>
  <c r="E391" i="7"/>
  <c r="E383" i="7"/>
  <c r="E378" i="7"/>
  <c r="E368" i="7"/>
  <c r="E367" i="7" s="1"/>
  <c r="E342" i="7"/>
  <c r="E337" i="7"/>
  <c r="E333" i="7"/>
  <c r="E195" i="7"/>
  <c r="E139" i="7"/>
  <c r="E138" i="7" s="1"/>
  <c r="E20" i="7"/>
  <c r="E113" i="3"/>
  <c r="E11" i="3"/>
  <c r="E8" i="3"/>
  <c r="E206" i="7"/>
  <c r="E205" i="7" s="1"/>
  <c r="E143" i="7"/>
  <c r="C10" i="9" l="1"/>
  <c r="D10" i="9" s="1"/>
  <c r="D11" i="9"/>
  <c r="E10" i="9"/>
  <c r="F11" i="9"/>
  <c r="I87" i="3"/>
  <c r="I166" i="3"/>
  <c r="G140" i="3"/>
  <c r="I8" i="3"/>
  <c r="H169" i="3"/>
  <c r="I151" i="3"/>
  <c r="I95" i="3"/>
  <c r="I56" i="3"/>
  <c r="I11" i="3"/>
  <c r="I33" i="3"/>
  <c r="I80" i="3"/>
  <c r="G90" i="3"/>
  <c r="I31" i="3"/>
  <c r="F68" i="3"/>
  <c r="G158" i="3"/>
  <c r="I74" i="3"/>
  <c r="I24" i="3"/>
  <c r="H68" i="3"/>
  <c r="I78" i="3"/>
  <c r="G103" i="3"/>
  <c r="I25" i="3"/>
  <c r="G46" i="3"/>
  <c r="G47" i="3"/>
  <c r="G151" i="3"/>
  <c r="G115" i="3"/>
  <c r="G80" i="3"/>
  <c r="G56" i="3"/>
  <c r="I46" i="3"/>
  <c r="I140" i="3"/>
  <c r="I131" i="3"/>
  <c r="I103" i="3"/>
  <c r="G11" i="3"/>
  <c r="G130" i="3"/>
  <c r="G8" i="3"/>
  <c r="I47" i="3"/>
  <c r="I141" i="3"/>
  <c r="G95" i="3"/>
  <c r="G78" i="3"/>
  <c r="G31" i="3"/>
  <c r="I130" i="3"/>
  <c r="I115" i="3"/>
  <c r="I158" i="3"/>
  <c r="I129" i="3"/>
  <c r="I18" i="3"/>
  <c r="I90" i="3"/>
  <c r="G141" i="3"/>
  <c r="G25" i="3"/>
  <c r="G131" i="3"/>
  <c r="H32" i="3"/>
  <c r="H7" i="3"/>
  <c r="F169" i="3"/>
  <c r="H150" i="3"/>
  <c r="H149" i="3" s="1"/>
  <c r="H73" i="3"/>
  <c r="F7" i="3"/>
  <c r="H89" i="3"/>
  <c r="F32" i="3"/>
  <c r="F150" i="3"/>
  <c r="F89" i="3"/>
  <c r="F73" i="3"/>
  <c r="E150" i="3"/>
  <c r="E149" i="3" s="1"/>
  <c r="E89" i="3"/>
  <c r="E74" i="3"/>
  <c r="E73" i="3" s="1"/>
  <c r="E32" i="3"/>
  <c r="E7" i="3"/>
  <c r="E87" i="3"/>
  <c r="G87" i="3" s="1"/>
  <c r="F9" i="7"/>
  <c r="F377" i="7"/>
  <c r="F366" i="7" s="1"/>
  <c r="F412" i="7" s="1"/>
  <c r="F171" i="7"/>
  <c r="F160" i="7" s="1"/>
  <c r="F217" i="7" s="1"/>
  <c r="F272" i="7"/>
  <c r="F266" i="7" s="1"/>
  <c r="F319" i="7" s="1"/>
  <c r="F336" i="7"/>
  <c r="F326" i="7"/>
  <c r="F112" i="7"/>
  <c r="F101" i="7" s="1"/>
  <c r="F154" i="7" s="1"/>
  <c r="E336" i="7"/>
  <c r="E377" i="7"/>
  <c r="E327" i="7"/>
  <c r="E326" i="7" s="1"/>
  <c r="E278" i="7"/>
  <c r="E286" i="7"/>
  <c r="E273" i="7"/>
  <c r="E297" i="7"/>
  <c r="E126" i="7"/>
  <c r="E185" i="7"/>
  <c r="E172" i="7"/>
  <c r="E103" i="7"/>
  <c r="E102" i="7" s="1"/>
  <c r="E113" i="7"/>
  <c r="E197" i="7"/>
  <c r="E177" i="7"/>
  <c r="F10" i="9" l="1"/>
  <c r="I7" i="3"/>
  <c r="G74" i="3"/>
  <c r="G68" i="3"/>
  <c r="I68" i="3"/>
  <c r="G73" i="3"/>
  <c r="I73" i="3"/>
  <c r="G89" i="3"/>
  <c r="I89" i="3"/>
  <c r="I150" i="3"/>
  <c r="G169" i="3"/>
  <c r="I169" i="3"/>
  <c r="I32" i="3"/>
  <c r="H6" i="3"/>
  <c r="G7" i="3"/>
  <c r="F6" i="3"/>
  <c r="F149" i="3"/>
  <c r="G150" i="3"/>
  <c r="F72" i="3"/>
  <c r="H72" i="3"/>
  <c r="H168" i="3" s="1"/>
  <c r="E72" i="3"/>
  <c r="F325" i="7"/>
  <c r="F360" i="7" s="1"/>
  <c r="E272" i="7"/>
  <c r="E33" i="7"/>
  <c r="E171" i="7"/>
  <c r="E112" i="7"/>
  <c r="E101" i="7" s="1"/>
  <c r="E10" i="7"/>
  <c r="E9" i="7" s="1"/>
  <c r="I6" i="3" l="1"/>
  <c r="G149" i="3"/>
  <c r="I149" i="3"/>
  <c r="I72" i="3"/>
  <c r="F168" i="3"/>
  <c r="G72" i="3"/>
  <c r="E32" i="7"/>
  <c r="G168" i="3" l="1"/>
  <c r="I168" i="3"/>
  <c r="E154" i="7"/>
  <c r="E266" i="7"/>
  <c r="E319" i="7" s="1"/>
  <c r="E160" i="7" l="1"/>
  <c r="E217" i="7" s="1"/>
  <c r="E366" i="7" l="1"/>
  <c r="E412" i="7" s="1"/>
  <c r="E325" i="7"/>
  <c r="E360" i="7" s="1"/>
  <c r="E24" i="3"/>
  <c r="E6" i="3" l="1"/>
  <c r="G6" i="3" s="1"/>
  <c r="G24" i="3"/>
</calcChain>
</file>

<file path=xl/sharedStrings.xml><?xml version="1.0" encoding="utf-8"?>
<sst xmlns="http://schemas.openxmlformats.org/spreadsheetml/2006/main" count="666" uniqueCount="180">
  <si>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</si>
  <si>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</si>
  <si>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</si>
  <si>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</si>
  <si>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</si>
  <si>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</si>
  <si>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</si>
  <si>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</si>
  <si>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</si>
  <si>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</si>
  <si>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</si>
  <si>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</si>
  <si>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</si>
  <si>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</si>
  <si>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</si>
  <si>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</si>
  <si>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</si>
  <si>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</si>
  <si>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</si>
  <si>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</si>
  <si>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</si>
  <si>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</si>
  <si>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</si>
  <si>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Pomoći iz inozemstva i od subjekata unutar općeg proračuna</t>
  </si>
  <si>
    <t>Ostale pomoći</t>
  </si>
  <si>
    <t>Ostali prihodi za posebne namjene</t>
  </si>
  <si>
    <t>Rashodi za nabavu proizvedene dugotrajne imovine</t>
  </si>
  <si>
    <t>Plaće (bruto)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</si>
  <si>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</si>
  <si>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</si>
  <si>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</si>
  <si>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</si>
  <si>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</si>
  <si>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</si>
  <si>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</si>
  <si>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</si>
  <si>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</si>
  <si>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</si>
  <si>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</si>
  <si>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</si>
  <si>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</si>
  <si>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</si>
  <si>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</si>
  <si>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</si>
  <si>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 za mirovinsko osiguranje</t>
  </si>
  <si>
    <t>Dobrinos za obvezno zdravstveno osiguranje</t>
  </si>
  <si>
    <t>Službena putovanja</t>
  </si>
  <si>
    <t>Naknade za prijevoz, ra rad na terenu i odvojeni život</t>
  </si>
  <si>
    <t>Stručno usavršavanje zaposlenika</t>
  </si>
  <si>
    <t>Ostale naknade troškova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</si>
  <si>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</si>
  <si>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</si>
  <si>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</si>
  <si>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</si>
  <si>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</si>
  <si>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</si>
  <si>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</si>
  <si>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</si>
  <si>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</si>
  <si>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</si>
  <si>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</si>
  <si>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</si>
  <si>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</si>
  <si>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</si>
  <si>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</si>
  <si>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Ostale usluge</t>
  </si>
  <si>
    <t>Naknada troškova osobama izvan radnog odnosa</t>
  </si>
  <si>
    <t>Ostali nespomenuti rashodi psolovanja</t>
  </si>
  <si>
    <t>Naknade za rad predstavničkih i izvršnih tijela, povjerenstava i slično</t>
  </si>
  <si>
    <t>Premije osiguranja</t>
  </si>
  <si>
    <t>Reprezenatacije</t>
  </si>
  <si>
    <t>Članarine i norme</t>
  </si>
  <si>
    <t>Pristojbe i naknade</t>
  </si>
  <si>
    <t>Troškovi sudskih postupaka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</si>
  <si>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</si>
  <si>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</si>
  <si>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</si>
  <si>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</si>
  <si>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</si>
  <si>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</si>
  <si>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</si>
  <si>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</si>
  <si>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</si>
  <si>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</si>
  <si>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</si>
  <si>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UKUPNO:</t>
  </si>
  <si>
    <t>Škole jednakih mogućnosti</t>
  </si>
  <si>
    <t>Pomoći EU</t>
  </si>
  <si>
    <t>Nakn.trošk.osobama izvan rad.odn.</t>
  </si>
  <si>
    <t>Nakn.trošk.osobama izvan radnog odnosa</t>
  </si>
  <si>
    <t>UKUPNO RASHODI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</si>
  <si>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</si>
  <si>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</si>
  <si>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</si>
  <si>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</si>
  <si>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</si>
  <si>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</si>
  <si>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Prihodi po posebnim propisima</t>
  </si>
  <si>
    <t>Prihodi od upravnih i administrativnih 
pristojbi, pristojbi po posebnim propisima i naknada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</si>
  <si>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</si>
  <si>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</si>
  <si>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</si>
  <si>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</si>
  <si>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</si>
  <si>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</si>
  <si>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</si>
  <si>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</si>
  <si>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</si>
  <si>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</si>
  <si>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</si>
  <si>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UKUPNO PRIHODI</t>
  </si>
  <si>
    <t>Naknade za prijevoz, za rad na terenu i odvojeni život</t>
  </si>
  <si>
    <t>DONACIJE</t>
  </si>
  <si>
    <t>ŠKOLSKI OBROCI SVIMA</t>
  </si>
  <si>
    <t>POMOĆI EU</t>
  </si>
  <si>
    <t>OPĆINA</t>
  </si>
  <si>
    <t>OPĆI PRIHODI I PRIMICI</t>
  </si>
  <si>
    <t>Ostali nespomenuti prihodi</t>
  </si>
  <si>
    <t xml:space="preserve">Donacije </t>
  </si>
  <si>
    <t>RAZLIKA VIŠAK / MANJAK</t>
  </si>
  <si>
    <t>Rezultat poslovanja</t>
  </si>
  <si>
    <t>Decentralizirana sredstva</t>
  </si>
  <si>
    <t>Donacije</t>
  </si>
  <si>
    <t>Ukupno izvor</t>
  </si>
  <si>
    <t>UKUPNO PO IZVORU</t>
  </si>
  <si>
    <t>Ukupno izvori</t>
  </si>
  <si>
    <t>ŠKOLSTVO</t>
  </si>
  <si>
    <t>OSNOVNO ŠKOLSTVO</t>
  </si>
  <si>
    <t>Ostale pomoći (MZO)</t>
  </si>
  <si>
    <t>OSTALI PRIHODI ZA POSEBNE NAMJENE(produženi)</t>
  </si>
  <si>
    <t>Projekt e-škole</t>
  </si>
  <si>
    <t>PRODUŽENI BORAVAK, ŠKOLSKA KUHINJA, OSTALI PRIHODI OPĆINA</t>
  </si>
  <si>
    <t>Plan 2023. euro</t>
  </si>
  <si>
    <t>Plan za 2023.euro</t>
  </si>
  <si>
    <t>Aktivnost T100117</t>
  </si>
  <si>
    <t>1001T100103</t>
  </si>
  <si>
    <t>1013A101314</t>
  </si>
  <si>
    <t>Aktivnost 1001T100117</t>
  </si>
  <si>
    <t>1013A1001330</t>
  </si>
  <si>
    <t>1013A1001301</t>
  </si>
  <si>
    <t>NAZIV PROGRAMA: ŠKOLSTVO</t>
  </si>
  <si>
    <t>PROGRAM 1013</t>
  </si>
  <si>
    <t>Izvor finanaciranja 51</t>
  </si>
  <si>
    <t>Izvor financiranja 11</t>
  </si>
  <si>
    <t>Izvor finanaciranja 11</t>
  </si>
  <si>
    <t>Izvor financiranja 51</t>
  </si>
  <si>
    <t>Izvor financiranja 52</t>
  </si>
  <si>
    <t>Izvor financiranja 44</t>
  </si>
  <si>
    <t>Izvor financiranja 61</t>
  </si>
  <si>
    <t>Izvor financiranja 43</t>
  </si>
  <si>
    <t xml:space="preserve">ŠKOLSTVO </t>
  </si>
  <si>
    <t>Izor financiranja 43</t>
  </si>
  <si>
    <t>Ostvareno 30.06.2023.</t>
  </si>
  <si>
    <t>Ostali prihodi za posebne namjene(roditelji, djelatnici,dnevnice za izlete)</t>
  </si>
  <si>
    <t>Prihodi od  imovine</t>
  </si>
  <si>
    <t>Prihodi od financijske imovine</t>
  </si>
  <si>
    <t>Kamate na oročena sredstva i depozite po 
viđenjeu</t>
  </si>
  <si>
    <t>Vlastiti i ostali prihodi</t>
  </si>
  <si>
    <t>INDEKS
30.06.23/30.06.22.</t>
  </si>
  <si>
    <t>INDEKS
OSTVARENO 30.06.23./PLAN 2023.</t>
  </si>
  <si>
    <t>Izvršenje 30.06.2023.</t>
  </si>
  <si>
    <t>Izvršenje 30.06.2022.</t>
  </si>
  <si>
    <t>Indeks 30.06.2023./Plan 2023.</t>
  </si>
  <si>
    <t>Indeks 30.06.2023./30.06.2022.</t>
  </si>
  <si>
    <t>IZVRŠENJE FINANCIJSKOG PLANA OŠ VLADIMIRA NAZORA PRIBISLAVEC
ZA RAZDOBLJE 01.01.2023.-30.06.2023.</t>
  </si>
  <si>
    <t>IZVRŠENJE FINANCIJSKOG PLANA  OŠ VLADIMIRA NAZORA PRIBISLAVEC
ZA RAZDOBLJE 1.06.2023. - 30.06.2023.</t>
  </si>
  <si>
    <t>IZVRŠENJE FINANCIJSKOG PLANA OŠ VLADIMIRA NAZORA PRIBISLAVEC
ZA RAZDOBLJE 01.01.2023.-30.04.2023.</t>
  </si>
  <si>
    <t>INDEKS
OSTVARENO 30.06.23./
PLAN 2023.</t>
  </si>
  <si>
    <t>INDEKS
30.06.23/
30.06.22.</t>
  </si>
  <si>
    <t>Pribislavec, 10.07.2023.                            Ravnatelj: Bruno Matotek, mag.theol.                          Predsjednica ŠO: Maja Okreša, dipl.uč.</t>
  </si>
  <si>
    <t>Pribislavec, 10.07.2023.                 
           Ravnatelj: Bruno Matotek, mag.theol.                          Predsjednica ŠO: Maja Okreša, dipl.uč.</t>
  </si>
  <si>
    <t xml:space="preserve">Pribislavec, 10.07.2023. </t>
  </si>
  <si>
    <t>FINANCIJSKI PLAN OŠ VLADIMIRA NAZORA PRIBISLAVEC
ZA 2023. I PROJEKCIJA ZA 2024. I 2025. GODINU</t>
  </si>
  <si>
    <t>RASHODI PREMA FUNKCIJSKOJ KLASIFIKACIJI</t>
  </si>
  <si>
    <t>BROJČANA OZNAKA I NAZIV</t>
  </si>
  <si>
    <t>UKUPNI RASHODI</t>
  </si>
  <si>
    <t>09 Obrazovanje</t>
  </si>
  <si>
    <t>0912 Osnovno obrazovanje</t>
  </si>
  <si>
    <t>096 Dodatne usluge u obrazovanju</t>
  </si>
  <si>
    <t>098 Usluge obrazovanja koje nisu drugdje
svrstane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</si>
</sst>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0" borderId="0" xfId="0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2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 applyProtection="1">
      <alignment vertical="center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wrapText="1"/>
    </xf>
    <xf numFmtId="0" fontId="10" fillId="2" borderId="4" xfId="0" quotePrefix="1" applyFont="1" applyFill="1" applyBorder="1" applyAlignment="1">
      <alignment horizontal="left" vertical="center"/>
    </xf>
    <xf numFmtId="164" fontId="20" fillId="2" borderId="4" xfId="0" applyNumberFormat="1" applyFont="1" applyFill="1" applyBorder="1" applyAlignment="1">
      <alignment horizontal="right"/>
    </xf>
    <xf numFmtId="0" fontId="0" fillId="2" borderId="0" xfId="0" applyFill="1"/>
    <xf numFmtId="0" fontId="9" fillId="2" borderId="4" xfId="0" quotePrefix="1" applyFont="1" applyFill="1" applyBorder="1" applyAlignment="1">
      <alignment horizontal="left" vertical="center" wrapText="1"/>
    </xf>
    <xf numFmtId="0" fontId="0" fillId="2" borderId="0" xfId="0" applyFont="1" applyFill="1"/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3" fillId="2" borderId="0" xfId="0" applyFont="1" applyFill="1" applyBorder="1"/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11" fillId="2" borderId="4" xfId="0" quotePrefix="1" applyFont="1" applyFill="1" applyBorder="1" applyAlignment="1">
      <alignment horizontal="left" vertical="center"/>
    </xf>
    <xf numFmtId="0" fontId="11" fillId="2" borderId="4" xfId="0" quotePrefix="1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2" fillId="4" borderId="4" xfId="0" applyNumberFormat="1" applyFont="1" applyFill="1" applyBorder="1" applyAlignment="1" applyProtection="1">
      <alignment horizontal="center" vertical="center" wrapText="1"/>
    </xf>
    <xf numFmtId="0" fontId="21" fillId="4" borderId="3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164" fontId="6" fillId="4" borderId="4" xfId="0" applyNumberFormat="1" applyFont="1" applyFill="1" applyBorder="1" applyAlignment="1">
      <alignment horizontal="right"/>
    </xf>
    <xf numFmtId="164" fontId="22" fillId="4" borderId="3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164" fontId="20" fillId="4" borderId="3" xfId="0" applyNumberFormat="1" applyFont="1" applyFill="1" applyBorder="1" applyAlignment="1">
      <alignment horizontal="right"/>
    </xf>
    <xf numFmtId="164" fontId="20" fillId="2" borderId="3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>
      <alignment horizontal="right"/>
    </xf>
    <xf numFmtId="0" fontId="25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/>
    </xf>
    <xf numFmtId="164" fontId="20" fillId="2" borderId="0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 applyProtection="1">
      <alignment wrapText="1"/>
    </xf>
    <xf numFmtId="0" fontId="14" fillId="0" borderId="0" xfId="0" applyFont="1"/>
    <xf numFmtId="0" fontId="14" fillId="2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1" fillId="0" borderId="1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53C4-9CB0-4EEE-A584-78BA26058B6F}">
  <dimension ref="A1:J36"/>
  <sheetViews>
    <sheetView workbookViewId="0">
      <selection activeCell="A16" sqref="A16:J16"/>
    </sheetView>
  </sheetViews>
  <sheetFormatPr defaultRowHeight="15" x14ac:dyDescent="0.25"/>
  <cols>
    <col min="5" max="5" width="25.28515625" customWidth="1"/>
    <col min="6" max="6" width="15" customWidth="1"/>
    <col min="7" max="7" width="15.140625" customWidth="1"/>
    <col min="8" max="8" width="12.140625" customWidth="1"/>
    <col min="9" max="9" width="15.28515625" customWidth="1"/>
    <col min="10" max="10" width="11.140625" customWidth="1"/>
  </cols>
  <sheetData>
    <row r="1" spans="1:10" ht="42" customHeight="1" x14ac:dyDescent="0.25">
      <c r="A1" s="126" t="s">
        <v>164</v>
      </c>
      <c r="B1" s="126"/>
      <c r="C1" s="126"/>
      <c r="D1" s="126"/>
      <c r="E1" s="126"/>
      <c r="F1" s="126"/>
      <c r="G1" s="126"/>
      <c r="H1" s="61"/>
    </row>
    <row r="2" spans="1:10" ht="18" customHeight="1" x14ac:dyDescent="0.25">
      <c r="A2" s="18"/>
      <c r="B2" s="18"/>
      <c r="C2" s="18"/>
      <c r="D2" s="18"/>
      <c r="E2" s="18"/>
      <c r="F2" s="18"/>
      <c r="G2" s="18"/>
      <c r="H2" s="18"/>
    </row>
    <row r="3" spans="1:10" ht="15.75" x14ac:dyDescent="0.25">
      <c r="A3" s="126" t="s">
        <v>18</v>
      </c>
      <c r="B3" s="126"/>
      <c r="C3" s="126"/>
      <c r="D3" s="126"/>
      <c r="E3" s="126"/>
      <c r="F3" s="126"/>
      <c r="G3" s="127"/>
      <c r="H3" s="63"/>
    </row>
    <row r="4" spans="1:10" ht="18" x14ac:dyDescent="0.25">
      <c r="A4" s="18"/>
      <c r="B4" s="18"/>
      <c r="C4" s="18"/>
      <c r="D4" s="18"/>
      <c r="E4" s="18"/>
      <c r="F4" s="18"/>
      <c r="G4" s="5"/>
      <c r="H4" s="5"/>
    </row>
    <row r="5" spans="1:10" ht="18" customHeight="1" x14ac:dyDescent="0.25">
      <c r="A5" s="126" t="s">
        <v>22</v>
      </c>
      <c r="B5" s="128"/>
      <c r="C5" s="128"/>
      <c r="D5" s="128"/>
      <c r="E5" s="128"/>
      <c r="F5" s="128"/>
      <c r="G5" s="128"/>
      <c r="H5" s="62"/>
    </row>
    <row r="6" spans="1:10" ht="18" x14ac:dyDescent="0.25">
      <c r="A6" s="1"/>
      <c r="B6" s="2"/>
      <c r="C6" s="2"/>
      <c r="D6" s="2"/>
      <c r="E6" s="6"/>
      <c r="F6" s="7"/>
      <c r="G6" s="7"/>
      <c r="H6" s="70"/>
    </row>
    <row r="7" spans="1:10" ht="57.75" customHeight="1" x14ac:dyDescent="0.25">
      <c r="A7" s="19"/>
      <c r="B7" s="20"/>
      <c r="C7" s="20"/>
      <c r="D7" s="21"/>
      <c r="E7" s="22"/>
      <c r="F7" s="3" t="s">
        <v>133</v>
      </c>
      <c r="G7" s="3" t="s">
        <v>160</v>
      </c>
      <c r="H7" s="3" t="s">
        <v>162</v>
      </c>
      <c r="I7" s="3" t="s">
        <v>161</v>
      </c>
      <c r="J7" s="3" t="s">
        <v>163</v>
      </c>
    </row>
    <row r="8" spans="1:10" x14ac:dyDescent="0.25">
      <c r="A8" s="129" t="s">
        <v>0</v>
      </c>
      <c r="B8" s="124"/>
      <c r="C8" s="124"/>
      <c r="D8" s="124"/>
      <c r="E8" s="130"/>
      <c r="F8" s="50">
        <v>1285953.95</v>
      </c>
      <c r="G8" s="50">
        <v>738821.12</v>
      </c>
      <c r="H8" s="50">
        <f>SUM(G8/F8*100)</f>
        <v>57.453155301556478</v>
      </c>
      <c r="I8" s="50">
        <v>594737.38</v>
      </c>
      <c r="J8" s="50">
        <f>SUM(G8/I8*100)</f>
        <v>124.22644764652257</v>
      </c>
    </row>
    <row r="9" spans="1:10" x14ac:dyDescent="0.25">
      <c r="A9" s="131" t="s">
        <v>1</v>
      </c>
      <c r="B9" s="121"/>
      <c r="C9" s="121"/>
      <c r="D9" s="121"/>
      <c r="E9" s="119"/>
      <c r="F9" s="57">
        <v>1285953.95</v>
      </c>
      <c r="G9" s="57">
        <v>738821.12</v>
      </c>
      <c r="H9" s="57">
        <f t="shared" ref="H9:H13" si="0">SUM(G9/F9*100)</f>
        <v>57.453155301556478</v>
      </c>
      <c r="I9" s="57">
        <v>594737.38</v>
      </c>
      <c r="J9" s="57">
        <f t="shared" ref="J9:J13" si="1">SUM(G9/I9*100)</f>
        <v>124.22644764652257</v>
      </c>
    </row>
    <row r="10" spans="1:10" x14ac:dyDescent="0.25">
      <c r="A10" s="118" t="s">
        <v>2</v>
      </c>
      <c r="B10" s="119"/>
      <c r="C10" s="119"/>
      <c r="D10" s="119"/>
      <c r="E10" s="119"/>
      <c r="F10" s="57">
        <v>0</v>
      </c>
      <c r="G10" s="57">
        <v>0</v>
      </c>
      <c r="H10" s="57">
        <v>0</v>
      </c>
      <c r="I10" s="57">
        <v>0</v>
      </c>
      <c r="J10" s="57">
        <v>0</v>
      </c>
    </row>
    <row r="11" spans="1:10" x14ac:dyDescent="0.25">
      <c r="A11" s="23" t="s">
        <v>3</v>
      </c>
      <c r="B11" s="51"/>
      <c r="C11" s="51"/>
      <c r="D11" s="51"/>
      <c r="E11" s="51"/>
      <c r="F11" s="50">
        <v>1285953.95</v>
      </c>
      <c r="G11" s="50">
        <f>SUM(G12:G13)</f>
        <v>718134.14</v>
      </c>
      <c r="H11" s="50">
        <f t="shared" si="0"/>
        <v>55.844467836503789</v>
      </c>
      <c r="I11" s="50">
        <f>SUM(I12:I13)</f>
        <v>624486.06999999995</v>
      </c>
      <c r="J11" s="50">
        <f t="shared" si="1"/>
        <v>114.99602224914322</v>
      </c>
    </row>
    <row r="12" spans="1:10" x14ac:dyDescent="0.25">
      <c r="A12" s="120" t="s">
        <v>4</v>
      </c>
      <c r="B12" s="121"/>
      <c r="C12" s="121"/>
      <c r="D12" s="121"/>
      <c r="E12" s="121"/>
      <c r="F12" s="57">
        <v>1259409.3799999999</v>
      </c>
      <c r="G12" s="57">
        <v>712601.62</v>
      </c>
      <c r="H12" s="57">
        <f t="shared" si="0"/>
        <v>56.582206811894643</v>
      </c>
      <c r="I12" s="57">
        <v>607645.36</v>
      </c>
      <c r="J12" s="57">
        <f t="shared" si="1"/>
        <v>117.27261769924485</v>
      </c>
    </row>
    <row r="13" spans="1:10" x14ac:dyDescent="0.25">
      <c r="A13" s="122" t="s">
        <v>5</v>
      </c>
      <c r="B13" s="119"/>
      <c r="C13" s="119"/>
      <c r="D13" s="119"/>
      <c r="E13" s="119"/>
      <c r="F13" s="57">
        <v>26544.36</v>
      </c>
      <c r="G13" s="57">
        <v>5532.52</v>
      </c>
      <c r="H13" s="57">
        <f t="shared" si="0"/>
        <v>20.842544329567563</v>
      </c>
      <c r="I13" s="57">
        <v>16840.71</v>
      </c>
      <c r="J13" s="57">
        <f t="shared" si="1"/>
        <v>32.852059087770058</v>
      </c>
    </row>
    <row r="14" spans="1:10" x14ac:dyDescent="0.25">
      <c r="A14" s="123" t="s">
        <v>6</v>
      </c>
      <c r="B14" s="124"/>
      <c r="C14" s="124"/>
      <c r="D14" s="124"/>
      <c r="E14" s="124"/>
      <c r="F14" s="50">
        <v>0</v>
      </c>
      <c r="G14" s="50">
        <f>SUM(G8-G11)</f>
        <v>20686.979999999981</v>
      </c>
      <c r="H14" s="50">
        <v>0</v>
      </c>
      <c r="I14" s="50">
        <v>-29748.69</v>
      </c>
      <c r="J14" s="50">
        <v>0</v>
      </c>
    </row>
    <row r="15" spans="1:10" ht="15.75" x14ac:dyDescent="0.25">
      <c r="A15" s="13"/>
      <c r="B15" s="14"/>
      <c r="C15" s="14"/>
      <c r="D15" s="14"/>
      <c r="E15" s="14"/>
      <c r="F15" s="15"/>
      <c r="G15" s="15"/>
      <c r="H15" s="15"/>
    </row>
    <row r="16" spans="1:10" ht="62.25" customHeight="1" x14ac:dyDescent="0.25">
      <c r="A16" s="125" t="s">
        <v>169</v>
      </c>
      <c r="B16" s="125"/>
      <c r="C16" s="125"/>
      <c r="D16" s="125"/>
      <c r="E16" s="125"/>
      <c r="F16" s="125"/>
      <c r="G16" s="125"/>
      <c r="H16" s="125"/>
      <c r="I16" s="125"/>
      <c r="J16" s="125"/>
    </row>
    <row r="18" spans="1:8" x14ac:dyDescent="0.25">
      <c r="A18" s="116"/>
      <c r="B18" s="117"/>
      <c r="C18" s="117"/>
      <c r="D18" s="117"/>
      <c r="E18" s="117"/>
      <c r="F18" s="117"/>
      <c r="G18" s="117"/>
      <c r="H18" s="64"/>
    </row>
    <row r="19" spans="1:8" ht="15.75" customHeight="1" x14ac:dyDescent="0.25"/>
    <row r="20" spans="1:8" x14ac:dyDescent="0.25">
      <c r="A20" s="116"/>
      <c r="B20" s="117"/>
      <c r="C20" s="117"/>
      <c r="D20" s="117"/>
      <c r="E20" s="117"/>
      <c r="F20" s="117"/>
      <c r="G20" s="117"/>
      <c r="H20" s="64"/>
    </row>
    <row r="23" spans="1:8" ht="18" customHeight="1" x14ac:dyDescent="0.25"/>
    <row r="27" spans="1:8" ht="30" customHeight="1" x14ac:dyDescent="0.25"/>
    <row r="31" spans="1:8" ht="11.25" customHeight="1" x14ac:dyDescent="0.25"/>
    <row r="32" spans="1:8" ht="29.25" customHeight="1" x14ac:dyDescent="0.25"/>
    <row r="33" ht="8.25" customHeight="1" x14ac:dyDescent="0.25"/>
    <row r="35" ht="8.25" customHeight="1" x14ac:dyDescent="0.25"/>
    <row r="36" ht="29.25" customHeight="1" x14ac:dyDescent="0.25"/>
  </sheetData>
  <mergeCells count="12">
    <mergeCell ref="A1:G1"/>
    <mergeCell ref="A3:G3"/>
    <mergeCell ref="A5:G5"/>
    <mergeCell ref="A8:E8"/>
    <mergeCell ref="A9:E9"/>
    <mergeCell ref="A20:G20"/>
    <mergeCell ref="A10:E10"/>
    <mergeCell ref="A12:E12"/>
    <mergeCell ref="A13:E13"/>
    <mergeCell ref="A14:E14"/>
    <mergeCell ref="A18:G18"/>
    <mergeCell ref="A16:J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2"/>
  <sheetViews>
    <sheetView zoomScaleNormal="100" workbookViewId="0">
      <selection activeCell="E5" sqref="E5:I5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5" width="13.140625" customWidth="1"/>
    <col min="6" max="6" width="13.28515625" customWidth="1"/>
    <col min="7" max="7" width="10.5703125" style="69" customWidth="1"/>
    <col min="8" max="8" width="12.140625" customWidth="1"/>
    <col min="9" max="9" width="10.42578125" style="69" customWidth="1"/>
  </cols>
  <sheetData>
    <row r="1" spans="1:9" ht="42" customHeight="1" x14ac:dyDescent="0.25">
      <c r="A1" s="126" t="s">
        <v>165</v>
      </c>
      <c r="B1" s="126"/>
      <c r="C1" s="126"/>
      <c r="D1" s="126"/>
      <c r="E1" s="126"/>
      <c r="F1" s="126"/>
      <c r="G1" s="126"/>
      <c r="H1" s="126"/>
      <c r="I1" s="126"/>
    </row>
    <row r="2" spans="1:9" ht="18" customHeight="1" x14ac:dyDescent="0.25">
      <c r="A2" s="126" t="s">
        <v>18</v>
      </c>
      <c r="B2" s="126"/>
      <c r="C2" s="126"/>
      <c r="D2" s="126"/>
      <c r="E2" s="126"/>
      <c r="F2" s="126"/>
      <c r="G2" s="126"/>
      <c r="H2" s="126"/>
      <c r="I2" s="104"/>
    </row>
    <row r="3" spans="1:9" ht="18" customHeight="1" x14ac:dyDescent="0.25">
      <c r="A3" s="126" t="s">
        <v>8</v>
      </c>
      <c r="B3" s="126"/>
      <c r="C3" s="126"/>
      <c r="D3" s="126"/>
      <c r="E3" s="126"/>
      <c r="F3" s="126"/>
      <c r="G3" s="126"/>
      <c r="H3" s="126"/>
      <c r="I3" s="77"/>
    </row>
    <row r="4" spans="1:9" ht="15.75" customHeight="1" x14ac:dyDescent="0.25">
      <c r="A4" s="126" t="s">
        <v>1</v>
      </c>
      <c r="B4" s="126"/>
      <c r="C4" s="126"/>
      <c r="D4" s="126"/>
      <c r="E4" s="126"/>
      <c r="F4" s="126"/>
      <c r="G4" s="126"/>
      <c r="H4" s="126"/>
      <c r="I4" s="77"/>
    </row>
    <row r="5" spans="1:9" ht="45" x14ac:dyDescent="0.25">
      <c r="A5" s="87" t="s">
        <v>9</v>
      </c>
      <c r="B5" s="88" t="s">
        <v>10</v>
      </c>
      <c r="C5" s="88" t="s">
        <v>11</v>
      </c>
      <c r="D5" s="88" t="s">
        <v>7</v>
      </c>
      <c r="E5" s="87" t="s">
        <v>133</v>
      </c>
      <c r="F5" s="87" t="s">
        <v>160</v>
      </c>
      <c r="G5" s="89" t="s">
        <v>167</v>
      </c>
      <c r="H5" s="88" t="s">
        <v>161</v>
      </c>
      <c r="I5" s="90" t="s">
        <v>168</v>
      </c>
    </row>
    <row r="6" spans="1:9" ht="15.75" customHeight="1" x14ac:dyDescent="0.25">
      <c r="A6" s="91">
        <v>6</v>
      </c>
      <c r="B6" s="91"/>
      <c r="C6" s="91"/>
      <c r="D6" s="92" t="s">
        <v>12</v>
      </c>
      <c r="E6" s="93">
        <f>SUM(E7+E24+E32+E46)</f>
        <v>1285953.9500000002</v>
      </c>
      <c r="F6" s="93">
        <f>SUM(F7+F24+F19+F32+F46)</f>
        <v>738821.12</v>
      </c>
      <c r="G6" s="94">
        <f>SUM(F6/E6*100)</f>
        <v>57.453155301556471</v>
      </c>
      <c r="H6" s="93">
        <f>SUM(H7+H19+H24+H32+H46)</f>
        <v>594737.38000000012</v>
      </c>
      <c r="I6" s="93">
        <f>SUM(F6/H6*100)</f>
        <v>124.22644764652256</v>
      </c>
    </row>
    <row r="7" spans="1:9" ht="25.5" x14ac:dyDescent="0.25">
      <c r="A7" s="78"/>
      <c r="B7" s="78">
        <v>63</v>
      </c>
      <c r="C7" s="12"/>
      <c r="D7" s="72" t="s">
        <v>23</v>
      </c>
      <c r="E7" s="48">
        <f>SUM(E8+E11)</f>
        <v>1203956.2</v>
      </c>
      <c r="F7" s="48">
        <f>SUM(F8+F11)</f>
        <v>680872.79</v>
      </c>
      <c r="G7" s="103">
        <f t="shared" ref="G7:G68" si="0">SUM(F7/E7*100)</f>
        <v>56.552953504454742</v>
      </c>
      <c r="H7" s="48">
        <f>SUM(H8+H11)</f>
        <v>560254.13</v>
      </c>
      <c r="I7" s="48">
        <f t="shared" ref="I7:I68" si="1">SUM(F7/H7*100)</f>
        <v>121.52927636606623</v>
      </c>
    </row>
    <row r="8" spans="1:9" ht="25.5" x14ac:dyDescent="0.25">
      <c r="A8" s="78"/>
      <c r="B8" s="78">
        <v>636</v>
      </c>
      <c r="C8" s="78"/>
      <c r="D8" s="72" t="s">
        <v>91</v>
      </c>
      <c r="E8" s="48">
        <f>SUM(E9:E10)</f>
        <v>1183831.44</v>
      </c>
      <c r="F8" s="48">
        <f>SUM(F9:F10)</f>
        <v>674799.86</v>
      </c>
      <c r="G8" s="103">
        <f t="shared" si="0"/>
        <v>57.001346407897394</v>
      </c>
      <c r="H8" s="48">
        <f>SUM(H9:H10)</f>
        <v>548430.69000000006</v>
      </c>
      <c r="I8" s="48">
        <f t="shared" si="1"/>
        <v>123.04195813695253</v>
      </c>
    </row>
    <row r="9" spans="1:9" ht="25.5" x14ac:dyDescent="0.25">
      <c r="A9" s="9"/>
      <c r="B9" s="9">
        <v>6361</v>
      </c>
      <c r="C9" s="10"/>
      <c r="D9" s="36" t="s">
        <v>92</v>
      </c>
      <c r="E9" s="48">
        <v>1183831.44</v>
      </c>
      <c r="F9" s="48">
        <v>671820.27</v>
      </c>
      <c r="G9" s="103">
        <f t="shared" si="0"/>
        <v>56.749656015217845</v>
      </c>
      <c r="H9" s="48">
        <v>544842.31000000006</v>
      </c>
      <c r="I9" s="48">
        <f t="shared" si="1"/>
        <v>123.30545144337266</v>
      </c>
    </row>
    <row r="10" spans="1:9" ht="25.5" x14ac:dyDescent="0.25">
      <c r="A10" s="9"/>
      <c r="B10" s="9">
        <v>6362</v>
      </c>
      <c r="C10" s="10"/>
      <c r="D10" s="36" t="s">
        <v>93</v>
      </c>
      <c r="E10" s="48">
        <v>0</v>
      </c>
      <c r="F10" s="48">
        <v>2979.59</v>
      </c>
      <c r="G10" s="103">
        <v>0</v>
      </c>
      <c r="H10" s="48">
        <v>3588.38</v>
      </c>
      <c r="I10" s="48">
        <f t="shared" si="1"/>
        <v>83.034405497745496</v>
      </c>
    </row>
    <row r="11" spans="1:9" x14ac:dyDescent="0.25">
      <c r="A11" s="9"/>
      <c r="B11" s="9">
        <v>638</v>
      </c>
      <c r="C11" s="10"/>
      <c r="D11" s="36" t="s">
        <v>94</v>
      </c>
      <c r="E11" s="48">
        <f>SUM(E12:E13)</f>
        <v>20124.759999999998</v>
      </c>
      <c r="F11" s="48">
        <f>SUM(F12:F13)</f>
        <v>6072.93</v>
      </c>
      <c r="G11" s="103">
        <f t="shared" si="0"/>
        <v>30.1764095571823</v>
      </c>
      <c r="H11" s="48">
        <f>SUM(H12:H13)</f>
        <v>11823.44</v>
      </c>
      <c r="I11" s="48">
        <f t="shared" si="1"/>
        <v>51.36347797256974</v>
      </c>
    </row>
    <row r="12" spans="1:9" ht="25.5" x14ac:dyDescent="0.25">
      <c r="A12" s="9"/>
      <c r="B12" s="9">
        <v>6381</v>
      </c>
      <c r="C12" s="10"/>
      <c r="D12" s="36" t="s">
        <v>95</v>
      </c>
      <c r="E12" s="48">
        <v>20124.759999999998</v>
      </c>
      <c r="F12" s="48">
        <v>6072.93</v>
      </c>
      <c r="G12" s="103">
        <f t="shared" si="0"/>
        <v>30.1764095571823</v>
      </c>
      <c r="H12" s="48">
        <v>11823.44</v>
      </c>
      <c r="I12" s="48">
        <f t="shared" si="1"/>
        <v>51.36347797256974</v>
      </c>
    </row>
    <row r="13" spans="1:9" ht="25.5" x14ac:dyDescent="0.25">
      <c r="A13" s="9"/>
      <c r="B13" s="9">
        <v>6382</v>
      </c>
      <c r="C13" s="10"/>
      <c r="D13" s="36" t="s">
        <v>96</v>
      </c>
      <c r="E13" s="48">
        <v>0</v>
      </c>
      <c r="F13" s="48">
        <v>0</v>
      </c>
      <c r="G13" s="103">
        <v>0</v>
      </c>
      <c r="H13" s="48">
        <v>0</v>
      </c>
      <c r="I13" s="48">
        <v>0</v>
      </c>
    </row>
    <row r="14" spans="1:9" x14ac:dyDescent="0.25">
      <c r="A14" s="9"/>
      <c r="B14" s="9"/>
      <c r="C14" s="10">
        <v>11</v>
      </c>
      <c r="D14" s="10" t="s">
        <v>13</v>
      </c>
      <c r="E14" s="48">
        <v>0</v>
      </c>
      <c r="F14" s="48">
        <v>0</v>
      </c>
      <c r="G14" s="103">
        <v>0</v>
      </c>
      <c r="H14" s="48">
        <v>0</v>
      </c>
      <c r="I14" s="48">
        <v>0</v>
      </c>
    </row>
    <row r="15" spans="1:9" x14ac:dyDescent="0.25">
      <c r="A15" s="12"/>
      <c r="B15" s="9"/>
      <c r="C15" s="10">
        <v>51</v>
      </c>
      <c r="D15" s="10" t="s">
        <v>87</v>
      </c>
      <c r="E15" s="48">
        <v>20124.759999999998</v>
      </c>
      <c r="F15" s="48">
        <v>6072.93</v>
      </c>
      <c r="G15" s="103">
        <f t="shared" si="0"/>
        <v>30.1764095571823</v>
      </c>
      <c r="H15" s="48">
        <v>11823.44</v>
      </c>
      <c r="I15" s="48">
        <f t="shared" si="1"/>
        <v>51.36347797256974</v>
      </c>
    </row>
    <row r="16" spans="1:9" x14ac:dyDescent="0.25">
      <c r="A16" s="12"/>
      <c r="B16" s="9"/>
      <c r="C16" s="10">
        <v>43</v>
      </c>
      <c r="D16" s="10" t="s">
        <v>25</v>
      </c>
      <c r="E16" s="48">
        <v>0</v>
      </c>
      <c r="F16" s="48">
        <v>0</v>
      </c>
      <c r="G16" s="103">
        <v>0</v>
      </c>
      <c r="H16" s="48">
        <v>0</v>
      </c>
      <c r="I16" s="48">
        <v>0</v>
      </c>
    </row>
    <row r="17" spans="1:9" ht="15.75" customHeight="1" x14ac:dyDescent="0.25">
      <c r="A17" s="12"/>
      <c r="B17" s="9"/>
      <c r="C17" s="10">
        <v>52</v>
      </c>
      <c r="D17" s="10" t="s">
        <v>24</v>
      </c>
      <c r="E17" s="48">
        <v>1183831.44</v>
      </c>
      <c r="F17" s="48">
        <v>674799.86</v>
      </c>
      <c r="G17" s="103">
        <f t="shared" si="0"/>
        <v>57.001346407897394</v>
      </c>
      <c r="H17" s="48">
        <v>548430.68999999994</v>
      </c>
      <c r="I17" s="48">
        <f t="shared" si="1"/>
        <v>123.04195813695256</v>
      </c>
    </row>
    <row r="18" spans="1:9" ht="15.75" customHeight="1" x14ac:dyDescent="0.25">
      <c r="A18" s="12"/>
      <c r="B18" s="9"/>
      <c r="C18" s="10"/>
      <c r="D18" s="65" t="s">
        <v>125</v>
      </c>
      <c r="E18" s="48">
        <v>1203956.2</v>
      </c>
      <c r="F18" s="48">
        <f>SUM(F14:F17)</f>
        <v>680872.79</v>
      </c>
      <c r="G18" s="103">
        <f t="shared" si="0"/>
        <v>56.552953504454742</v>
      </c>
      <c r="H18" s="48">
        <f>SUM(H14:H17)</f>
        <v>560254.12999999989</v>
      </c>
      <c r="I18" s="48">
        <f t="shared" si="1"/>
        <v>121.52927636606627</v>
      </c>
    </row>
    <row r="19" spans="1:9" ht="15.75" customHeight="1" x14ac:dyDescent="0.25">
      <c r="A19" s="12"/>
      <c r="B19" s="79">
        <v>64</v>
      </c>
      <c r="C19" s="80"/>
      <c r="D19" s="81" t="s">
        <v>154</v>
      </c>
      <c r="E19" s="48"/>
      <c r="F19" s="48">
        <v>1.96</v>
      </c>
      <c r="G19" s="103">
        <v>0</v>
      </c>
      <c r="H19" s="48">
        <v>0.05</v>
      </c>
      <c r="I19" s="48">
        <f t="shared" si="1"/>
        <v>3919.9999999999995</v>
      </c>
    </row>
    <row r="20" spans="1:9" ht="15.75" customHeight="1" x14ac:dyDescent="0.25">
      <c r="A20" s="12"/>
      <c r="B20" s="79">
        <v>641</v>
      </c>
      <c r="C20" s="80"/>
      <c r="D20" s="81" t="s">
        <v>155</v>
      </c>
      <c r="E20" s="48"/>
      <c r="F20" s="48">
        <v>1.96</v>
      </c>
      <c r="G20" s="103">
        <v>0</v>
      </c>
      <c r="H20" s="48">
        <v>0.05</v>
      </c>
      <c r="I20" s="48">
        <f t="shared" si="1"/>
        <v>3919.9999999999995</v>
      </c>
    </row>
    <row r="21" spans="1:9" ht="24" customHeight="1" x14ac:dyDescent="0.25">
      <c r="A21" s="12"/>
      <c r="B21" s="9">
        <v>6413</v>
      </c>
      <c r="C21" s="10"/>
      <c r="D21" s="68" t="s">
        <v>156</v>
      </c>
      <c r="E21" s="48"/>
      <c r="F21" s="48">
        <v>1.96</v>
      </c>
      <c r="G21" s="103">
        <v>0</v>
      </c>
      <c r="H21" s="48">
        <v>0.05</v>
      </c>
      <c r="I21" s="48">
        <f t="shared" si="1"/>
        <v>3919.9999999999995</v>
      </c>
    </row>
    <row r="22" spans="1:9" x14ac:dyDescent="0.25">
      <c r="A22" s="12"/>
      <c r="B22" s="9"/>
      <c r="C22" s="10">
        <v>43</v>
      </c>
      <c r="D22" s="10" t="s">
        <v>25</v>
      </c>
      <c r="E22" s="48">
        <v>0</v>
      </c>
      <c r="F22" s="48">
        <v>1.96</v>
      </c>
      <c r="G22" s="103">
        <v>0</v>
      </c>
      <c r="H22" s="48">
        <v>0.05</v>
      </c>
      <c r="I22" s="48">
        <f t="shared" si="1"/>
        <v>3919.9999999999995</v>
      </c>
    </row>
    <row r="23" spans="1:9" ht="20.25" customHeight="1" x14ac:dyDescent="0.25">
      <c r="A23" s="12"/>
      <c r="B23" s="9"/>
      <c r="C23" s="10"/>
      <c r="D23" s="65" t="s">
        <v>125</v>
      </c>
      <c r="E23" s="48">
        <v>0</v>
      </c>
      <c r="F23" s="48">
        <v>1.96</v>
      </c>
      <c r="G23" s="103">
        <v>0</v>
      </c>
      <c r="H23" s="48">
        <v>0.05</v>
      </c>
      <c r="I23" s="48">
        <f t="shared" si="1"/>
        <v>3919.9999999999995</v>
      </c>
    </row>
    <row r="24" spans="1:9" ht="38.25" x14ac:dyDescent="0.25">
      <c r="A24" s="12"/>
      <c r="B24" s="79">
        <v>65</v>
      </c>
      <c r="C24" s="80"/>
      <c r="D24" s="82" t="s">
        <v>98</v>
      </c>
      <c r="E24" s="48">
        <f>SUM(E25)</f>
        <v>14738.87</v>
      </c>
      <c r="F24" s="48">
        <f>SUM(F25)</f>
        <v>24467.59</v>
      </c>
      <c r="G24" s="103">
        <f t="shared" si="0"/>
        <v>166.00723121921831</v>
      </c>
      <c r="H24" s="48">
        <f>SUM(H25)</f>
        <v>6333.67</v>
      </c>
      <c r="I24" s="48">
        <f t="shared" si="1"/>
        <v>386.30983300361402</v>
      </c>
    </row>
    <row r="25" spans="1:9" x14ac:dyDescent="0.25">
      <c r="A25" s="9"/>
      <c r="B25" s="9">
        <v>652</v>
      </c>
      <c r="C25" s="10"/>
      <c r="D25" s="36" t="s">
        <v>97</v>
      </c>
      <c r="E25" s="48">
        <f>SUM(E26)</f>
        <v>14738.87</v>
      </c>
      <c r="F25" s="48">
        <f>SUM(F26)</f>
        <v>24467.59</v>
      </c>
      <c r="G25" s="103">
        <f t="shared" si="0"/>
        <v>166.00723121921831</v>
      </c>
      <c r="H25" s="48">
        <f>SUM(H26)</f>
        <v>6333.67</v>
      </c>
      <c r="I25" s="48">
        <f t="shared" si="1"/>
        <v>386.30983300361402</v>
      </c>
    </row>
    <row r="26" spans="1:9" x14ac:dyDescent="0.25">
      <c r="A26" s="9"/>
      <c r="B26" s="9">
        <v>6526</v>
      </c>
      <c r="C26" s="10"/>
      <c r="D26" s="36" t="s">
        <v>117</v>
      </c>
      <c r="E26" s="48">
        <v>14738.87</v>
      </c>
      <c r="F26" s="48">
        <v>24467.59</v>
      </c>
      <c r="G26" s="103">
        <f t="shared" si="0"/>
        <v>166.00723121921831</v>
      </c>
      <c r="H26" s="48">
        <v>6333.67</v>
      </c>
      <c r="I26" s="48">
        <f t="shared" si="1"/>
        <v>386.30983300361402</v>
      </c>
    </row>
    <row r="27" spans="1:9" x14ac:dyDescent="0.25">
      <c r="A27" s="9"/>
      <c r="B27" s="9"/>
      <c r="C27" s="10">
        <v>11</v>
      </c>
      <c r="D27" s="10" t="s">
        <v>13</v>
      </c>
      <c r="E27" s="48">
        <v>0</v>
      </c>
      <c r="F27" s="48">
        <v>0</v>
      </c>
      <c r="G27" s="103">
        <v>0</v>
      </c>
      <c r="H27" s="48">
        <v>0</v>
      </c>
      <c r="I27" s="48">
        <v>0</v>
      </c>
    </row>
    <row r="28" spans="1:9" x14ac:dyDescent="0.25">
      <c r="A28" s="12"/>
      <c r="B28" s="9"/>
      <c r="C28" s="10">
        <v>51</v>
      </c>
      <c r="D28" s="10" t="s">
        <v>87</v>
      </c>
      <c r="E28" s="48">
        <v>0</v>
      </c>
      <c r="F28" s="48">
        <v>0</v>
      </c>
      <c r="G28" s="103">
        <v>0</v>
      </c>
      <c r="H28" s="48">
        <v>0</v>
      </c>
      <c r="I28" s="48">
        <v>0</v>
      </c>
    </row>
    <row r="29" spans="1:9" x14ac:dyDescent="0.25">
      <c r="A29" s="12"/>
      <c r="B29" s="9"/>
      <c r="C29" s="10">
        <v>43</v>
      </c>
      <c r="D29" s="10" t="s">
        <v>25</v>
      </c>
      <c r="E29" s="48">
        <v>14738.47</v>
      </c>
      <c r="F29" s="48">
        <v>24467.59</v>
      </c>
      <c r="G29" s="103">
        <f>SUM(F29/E29*100)</f>
        <v>166.01173663209278</v>
      </c>
      <c r="H29" s="48">
        <v>6333.67</v>
      </c>
      <c r="I29" s="48">
        <f t="shared" si="1"/>
        <v>386.30983300361402</v>
      </c>
    </row>
    <row r="30" spans="1:9" x14ac:dyDescent="0.25">
      <c r="A30" s="12"/>
      <c r="B30" s="9"/>
      <c r="C30" s="10">
        <v>52</v>
      </c>
      <c r="D30" s="10" t="s">
        <v>24</v>
      </c>
      <c r="E30" s="48">
        <v>0</v>
      </c>
      <c r="F30" s="48">
        <v>0</v>
      </c>
      <c r="G30" s="103">
        <v>0</v>
      </c>
      <c r="H30" s="48">
        <v>0</v>
      </c>
      <c r="I30" s="48">
        <v>0</v>
      </c>
    </row>
    <row r="31" spans="1:9" ht="18.75" customHeight="1" x14ac:dyDescent="0.25">
      <c r="A31" s="12"/>
      <c r="B31" s="9"/>
      <c r="C31" s="10"/>
      <c r="D31" s="65" t="s">
        <v>125</v>
      </c>
      <c r="E31" s="48">
        <f>SUM(E27:E30)</f>
        <v>14738.47</v>
      </c>
      <c r="F31" s="48">
        <f>SUM(F27:F30)</f>
        <v>24467.59</v>
      </c>
      <c r="G31" s="103">
        <f t="shared" si="0"/>
        <v>166.01173663209278</v>
      </c>
      <c r="H31" s="48">
        <f>SUM(H27:H30)</f>
        <v>6333.67</v>
      </c>
      <c r="I31" s="48">
        <f t="shared" si="1"/>
        <v>386.30983300361402</v>
      </c>
    </row>
    <row r="32" spans="1:9" ht="38.25" customHeight="1" x14ac:dyDescent="0.25">
      <c r="A32" s="78"/>
      <c r="B32" s="78">
        <v>66</v>
      </c>
      <c r="C32" s="12"/>
      <c r="D32" s="72" t="s">
        <v>99</v>
      </c>
      <c r="E32" s="48">
        <f>SUM(E33+E36)</f>
        <v>0</v>
      </c>
      <c r="F32" s="48">
        <f>SUM(F33+F36)</f>
        <v>5273.31</v>
      </c>
      <c r="G32" s="103">
        <v>0</v>
      </c>
      <c r="H32" s="48">
        <f>SUM(H33+H36)</f>
        <v>530.89</v>
      </c>
      <c r="I32" s="48">
        <f t="shared" si="1"/>
        <v>993.29616304695901</v>
      </c>
    </row>
    <row r="33" spans="1:9" ht="25.5" customHeight="1" x14ac:dyDescent="0.25">
      <c r="A33" s="78"/>
      <c r="B33" s="12">
        <v>661</v>
      </c>
      <c r="C33" s="12"/>
      <c r="D33" s="36" t="s">
        <v>100</v>
      </c>
      <c r="E33" s="48">
        <f>SUM(E34:E35)</f>
        <v>0</v>
      </c>
      <c r="F33" s="48">
        <f>SUM(F34:F35)</f>
        <v>0</v>
      </c>
      <c r="G33" s="103">
        <v>0</v>
      </c>
      <c r="H33" s="48">
        <f>SUM(H34:H35)</f>
        <v>530.89</v>
      </c>
      <c r="I33" s="48">
        <f t="shared" si="1"/>
        <v>0</v>
      </c>
    </row>
    <row r="34" spans="1:9" x14ac:dyDescent="0.25">
      <c r="A34" s="9"/>
      <c r="B34" s="9">
        <v>6614</v>
      </c>
      <c r="C34" s="10"/>
      <c r="D34" s="36" t="s">
        <v>101</v>
      </c>
      <c r="E34" s="48">
        <v>0</v>
      </c>
      <c r="F34" s="48">
        <v>0</v>
      </c>
      <c r="G34" s="103">
        <v>0</v>
      </c>
      <c r="H34" s="48">
        <v>530.89</v>
      </c>
      <c r="I34" s="48">
        <f t="shared" si="1"/>
        <v>0</v>
      </c>
    </row>
    <row r="35" spans="1:9" x14ac:dyDescent="0.25">
      <c r="A35" s="9"/>
      <c r="B35" s="9">
        <v>6615</v>
      </c>
      <c r="C35" s="10"/>
      <c r="D35" s="36" t="s">
        <v>102</v>
      </c>
      <c r="E35" s="48">
        <v>0</v>
      </c>
      <c r="F35" s="48">
        <v>0</v>
      </c>
      <c r="G35" s="103">
        <v>0</v>
      </c>
      <c r="H35" s="48">
        <v>0</v>
      </c>
      <c r="I35" s="48">
        <v>0</v>
      </c>
    </row>
    <row r="36" spans="1:9" ht="25.5" x14ac:dyDescent="0.25">
      <c r="A36" s="9"/>
      <c r="B36" s="9">
        <v>663</v>
      </c>
      <c r="C36" s="10"/>
      <c r="D36" s="36" t="s">
        <v>103</v>
      </c>
      <c r="E36" s="48">
        <f>SUM(E37:E38)</f>
        <v>0</v>
      </c>
      <c r="F36" s="48">
        <f>SUM(F37:F38)</f>
        <v>5273.31</v>
      </c>
      <c r="G36" s="103">
        <v>0</v>
      </c>
      <c r="H36" s="48">
        <f>SUM(H37:H38)</f>
        <v>0</v>
      </c>
      <c r="I36" s="48">
        <v>0</v>
      </c>
    </row>
    <row r="37" spans="1:9" x14ac:dyDescent="0.25">
      <c r="A37" s="9"/>
      <c r="B37" s="9">
        <v>6631</v>
      </c>
      <c r="C37" s="10"/>
      <c r="D37" s="36" t="s">
        <v>104</v>
      </c>
      <c r="E37" s="48">
        <v>0</v>
      </c>
      <c r="F37" s="48">
        <v>5273.31</v>
      </c>
      <c r="G37" s="103">
        <v>0</v>
      </c>
      <c r="H37" s="48">
        <v>0</v>
      </c>
      <c r="I37" s="48">
        <v>0</v>
      </c>
    </row>
    <row r="38" spans="1:9" x14ac:dyDescent="0.25">
      <c r="A38" s="9"/>
      <c r="B38" s="9">
        <v>6632</v>
      </c>
      <c r="C38" s="10"/>
      <c r="D38" s="36" t="s">
        <v>105</v>
      </c>
      <c r="E38" s="48">
        <v>0</v>
      </c>
      <c r="F38" s="48">
        <v>0</v>
      </c>
      <c r="G38" s="103">
        <v>0</v>
      </c>
      <c r="H38" s="48">
        <v>0</v>
      </c>
      <c r="I38" s="48">
        <v>0</v>
      </c>
    </row>
    <row r="39" spans="1:9" x14ac:dyDescent="0.25">
      <c r="A39" s="9"/>
      <c r="B39" s="9"/>
      <c r="C39" s="10">
        <v>11</v>
      </c>
      <c r="D39" s="10" t="s">
        <v>13</v>
      </c>
      <c r="E39" s="48">
        <v>0</v>
      </c>
      <c r="F39" s="48">
        <v>0</v>
      </c>
      <c r="G39" s="103">
        <v>0</v>
      </c>
      <c r="H39" s="48">
        <v>0</v>
      </c>
      <c r="I39" s="48">
        <v>0</v>
      </c>
    </row>
    <row r="40" spans="1:9" x14ac:dyDescent="0.25">
      <c r="A40" s="12"/>
      <c r="B40" s="9"/>
      <c r="C40" s="10">
        <v>51</v>
      </c>
      <c r="D40" s="10" t="s">
        <v>87</v>
      </c>
      <c r="E40" s="48">
        <v>0</v>
      </c>
      <c r="F40" s="48">
        <v>0</v>
      </c>
      <c r="G40" s="103">
        <v>0</v>
      </c>
      <c r="H40" s="48">
        <v>0</v>
      </c>
      <c r="I40" s="48">
        <v>0</v>
      </c>
    </row>
    <row r="41" spans="1:9" x14ac:dyDescent="0.25">
      <c r="A41" s="12"/>
      <c r="B41" s="9"/>
      <c r="C41" s="10">
        <v>43</v>
      </c>
      <c r="D41" s="10" t="s">
        <v>25</v>
      </c>
      <c r="E41" s="48">
        <v>0</v>
      </c>
      <c r="F41" s="48">
        <v>0</v>
      </c>
      <c r="G41" s="103">
        <v>0</v>
      </c>
      <c r="H41" s="48">
        <v>0</v>
      </c>
      <c r="I41" s="48">
        <v>0</v>
      </c>
    </row>
    <row r="42" spans="1:9" x14ac:dyDescent="0.25">
      <c r="A42" s="12"/>
      <c r="B42" s="9"/>
      <c r="C42" s="10">
        <v>52</v>
      </c>
      <c r="D42" s="10" t="s">
        <v>24</v>
      </c>
      <c r="E42" s="48">
        <v>0</v>
      </c>
      <c r="F42" s="48">
        <v>0</v>
      </c>
      <c r="G42" s="103">
        <v>0</v>
      </c>
      <c r="H42" s="48">
        <v>0</v>
      </c>
      <c r="I42" s="48">
        <v>0</v>
      </c>
    </row>
    <row r="43" spans="1:9" x14ac:dyDescent="0.25">
      <c r="A43" s="12"/>
      <c r="B43" s="9"/>
      <c r="C43" s="10">
        <v>61</v>
      </c>
      <c r="D43" s="65" t="s">
        <v>118</v>
      </c>
      <c r="E43" s="48">
        <v>0</v>
      </c>
      <c r="F43" s="48">
        <v>5273.31</v>
      </c>
      <c r="G43" s="103">
        <v>0</v>
      </c>
      <c r="H43" s="48">
        <v>0</v>
      </c>
      <c r="I43" s="48">
        <v>0</v>
      </c>
    </row>
    <row r="44" spans="1:9" x14ac:dyDescent="0.25">
      <c r="A44" s="12"/>
      <c r="B44" s="9"/>
      <c r="C44" s="10">
        <v>31</v>
      </c>
      <c r="D44" s="65" t="s">
        <v>157</v>
      </c>
      <c r="E44" s="48"/>
      <c r="F44" s="48"/>
      <c r="G44" s="103"/>
      <c r="H44" s="48">
        <v>530.89</v>
      </c>
      <c r="I44" s="48">
        <f t="shared" si="1"/>
        <v>0</v>
      </c>
    </row>
    <row r="45" spans="1:9" ht="24.75" customHeight="1" x14ac:dyDescent="0.25">
      <c r="A45" s="12"/>
      <c r="B45" s="9"/>
      <c r="C45" s="10"/>
      <c r="D45" s="65" t="s">
        <v>125</v>
      </c>
      <c r="E45" s="48">
        <v>0</v>
      </c>
      <c r="F45" s="48">
        <v>5273.31</v>
      </c>
      <c r="G45" s="103">
        <v>0</v>
      </c>
      <c r="H45" s="48">
        <v>530.89</v>
      </c>
      <c r="I45" s="48">
        <f t="shared" si="1"/>
        <v>993.29616304695901</v>
      </c>
    </row>
    <row r="46" spans="1:9" x14ac:dyDescent="0.25">
      <c r="A46" s="78"/>
      <c r="B46" s="79">
        <v>67</v>
      </c>
      <c r="C46" s="80"/>
      <c r="D46" s="81" t="s">
        <v>106</v>
      </c>
      <c r="E46" s="48">
        <f>SUM(E47)</f>
        <v>67258.880000000005</v>
      </c>
      <c r="F46" s="48">
        <f>SUM(F47)</f>
        <v>28205.47</v>
      </c>
      <c r="G46" s="103">
        <f t="shared" si="0"/>
        <v>41.935681950100864</v>
      </c>
      <c r="H46" s="48">
        <f>SUM(H47)</f>
        <v>27618.639999999999</v>
      </c>
      <c r="I46" s="48">
        <f t="shared" si="1"/>
        <v>102.12476066888161</v>
      </c>
    </row>
    <row r="47" spans="1:9" ht="38.25" x14ac:dyDescent="0.25">
      <c r="A47" s="9"/>
      <c r="B47" s="9">
        <v>671</v>
      </c>
      <c r="C47" s="10"/>
      <c r="D47" s="36" t="s">
        <v>107</v>
      </c>
      <c r="E47" s="48">
        <f>SUM(E48:E49)</f>
        <v>67258.880000000005</v>
      </c>
      <c r="F47" s="48">
        <f>SUM(F48:F49)</f>
        <v>28205.47</v>
      </c>
      <c r="G47" s="103">
        <f t="shared" si="0"/>
        <v>41.935681950100864</v>
      </c>
      <c r="H47" s="48">
        <f>SUM(H48:H49)</f>
        <v>27618.639999999999</v>
      </c>
      <c r="I47" s="48">
        <f t="shared" si="1"/>
        <v>102.12476066888161</v>
      </c>
    </row>
    <row r="48" spans="1:9" ht="25.5" x14ac:dyDescent="0.25">
      <c r="A48" s="9"/>
      <c r="B48" s="9">
        <v>6711</v>
      </c>
      <c r="C48" s="10"/>
      <c r="D48" s="36" t="s">
        <v>108</v>
      </c>
      <c r="E48" s="48">
        <v>67258.880000000005</v>
      </c>
      <c r="F48" s="48">
        <v>28205.47</v>
      </c>
      <c r="G48" s="103">
        <f t="shared" si="0"/>
        <v>41.935681950100864</v>
      </c>
      <c r="H48" s="48">
        <v>27618.639999999999</v>
      </c>
      <c r="I48" s="48">
        <f t="shared" si="1"/>
        <v>102.12476066888161</v>
      </c>
    </row>
    <row r="49" spans="1:9" ht="38.25" x14ac:dyDescent="0.25">
      <c r="A49" s="9"/>
      <c r="B49" s="9">
        <v>6712</v>
      </c>
      <c r="C49" s="10"/>
      <c r="D49" s="36" t="s">
        <v>109</v>
      </c>
      <c r="E49" s="48">
        <v>0</v>
      </c>
      <c r="F49" s="48">
        <v>0</v>
      </c>
      <c r="G49" s="103">
        <v>0</v>
      </c>
      <c r="H49" s="48">
        <v>0</v>
      </c>
      <c r="I49" s="48">
        <v>0</v>
      </c>
    </row>
    <row r="50" spans="1:9" x14ac:dyDescent="0.25">
      <c r="A50" s="9"/>
      <c r="B50" s="9"/>
      <c r="C50" s="10">
        <v>11</v>
      </c>
      <c r="D50" s="10" t="s">
        <v>13</v>
      </c>
      <c r="E50" s="48">
        <v>1826.53</v>
      </c>
      <c r="F50" s="48">
        <v>1299.1199999999999</v>
      </c>
      <c r="G50" s="103">
        <f t="shared" si="0"/>
        <v>71.125029427384163</v>
      </c>
      <c r="H50" s="48">
        <v>188.45</v>
      </c>
      <c r="I50" s="48">
        <f t="shared" si="1"/>
        <v>689.37118599097903</v>
      </c>
    </row>
    <row r="51" spans="1:9" x14ac:dyDescent="0.25">
      <c r="A51" s="12"/>
      <c r="B51" s="9"/>
      <c r="C51" s="10">
        <v>51</v>
      </c>
      <c r="D51" s="10" t="s">
        <v>87</v>
      </c>
      <c r="E51" s="48">
        <v>0</v>
      </c>
      <c r="F51" s="48">
        <v>0</v>
      </c>
      <c r="G51" s="103">
        <v>0</v>
      </c>
      <c r="H51" s="48">
        <v>0</v>
      </c>
      <c r="I51" s="48">
        <v>0</v>
      </c>
    </row>
    <row r="52" spans="1:9" x14ac:dyDescent="0.25">
      <c r="A52" s="12"/>
      <c r="B52" s="9"/>
      <c r="C52" s="10">
        <v>43</v>
      </c>
      <c r="D52" s="10" t="s">
        <v>25</v>
      </c>
      <c r="E52" s="48">
        <v>0</v>
      </c>
      <c r="F52" s="48">
        <v>0</v>
      </c>
      <c r="G52" s="103">
        <v>0</v>
      </c>
      <c r="H52" s="48">
        <v>0</v>
      </c>
      <c r="I52" s="48">
        <v>0</v>
      </c>
    </row>
    <row r="53" spans="1:9" x14ac:dyDescent="0.25">
      <c r="A53" s="12"/>
      <c r="B53" s="9"/>
      <c r="C53" s="10">
        <v>44</v>
      </c>
      <c r="D53" s="10" t="s">
        <v>121</v>
      </c>
      <c r="E53" s="48">
        <v>65432.34</v>
      </c>
      <c r="F53" s="48">
        <v>26906.35</v>
      </c>
      <c r="G53" s="103">
        <f t="shared" si="0"/>
        <v>41.120873867570687</v>
      </c>
      <c r="H53" s="48">
        <v>27430.19</v>
      </c>
      <c r="I53" s="48">
        <f t="shared" si="1"/>
        <v>98.090279360077346</v>
      </c>
    </row>
    <row r="54" spans="1:9" x14ac:dyDescent="0.25">
      <c r="A54" s="12"/>
      <c r="B54" s="9"/>
      <c r="C54" s="10">
        <v>52</v>
      </c>
      <c r="D54" s="10" t="s">
        <v>24</v>
      </c>
      <c r="E54" s="48">
        <v>0</v>
      </c>
      <c r="F54" s="48">
        <v>0</v>
      </c>
      <c r="G54" s="103">
        <v>0</v>
      </c>
      <c r="H54" s="48">
        <v>0</v>
      </c>
      <c r="I54" s="48">
        <v>0</v>
      </c>
    </row>
    <row r="55" spans="1:9" x14ac:dyDescent="0.25">
      <c r="A55" s="12"/>
      <c r="B55" s="9"/>
      <c r="C55" s="10">
        <v>61</v>
      </c>
      <c r="D55" s="10" t="s">
        <v>118</v>
      </c>
      <c r="E55" s="48">
        <v>0</v>
      </c>
      <c r="F55" s="48">
        <v>0</v>
      </c>
      <c r="G55" s="103">
        <v>0</v>
      </c>
      <c r="H55" s="48">
        <v>0</v>
      </c>
      <c r="I55" s="48">
        <v>0</v>
      </c>
    </row>
    <row r="56" spans="1:9" x14ac:dyDescent="0.25">
      <c r="A56" s="12"/>
      <c r="B56" s="9"/>
      <c r="C56" s="10"/>
      <c r="D56" s="65" t="s">
        <v>125</v>
      </c>
      <c r="E56" s="48">
        <f>SUM(E50:E55)</f>
        <v>67258.87</v>
      </c>
      <c r="F56" s="48">
        <f>SUM(F50:F55)</f>
        <v>28205.469999999998</v>
      </c>
      <c r="G56" s="103">
        <f t="shared" si="0"/>
        <v>41.935688185067633</v>
      </c>
      <c r="H56" s="48">
        <f>SUM(H50:H55)</f>
        <v>27618.639999999999</v>
      </c>
      <c r="I56" s="48">
        <f t="shared" si="1"/>
        <v>102.12476066888159</v>
      </c>
    </row>
    <row r="57" spans="1:9" x14ac:dyDescent="0.25">
      <c r="A57" s="79"/>
      <c r="B57" s="79">
        <v>92</v>
      </c>
      <c r="C57" s="80"/>
      <c r="D57" s="72" t="s">
        <v>120</v>
      </c>
      <c r="E57" s="48">
        <v>0</v>
      </c>
      <c r="F57" s="48">
        <v>0</v>
      </c>
      <c r="G57" s="103">
        <v>0</v>
      </c>
      <c r="H57" s="48">
        <v>0</v>
      </c>
      <c r="I57" s="48">
        <v>0</v>
      </c>
    </row>
    <row r="58" spans="1:9" s="34" customFormat="1" x14ac:dyDescent="0.25">
      <c r="A58" s="9"/>
      <c r="B58" s="9">
        <v>922</v>
      </c>
      <c r="C58" s="10"/>
      <c r="D58" s="36" t="s">
        <v>119</v>
      </c>
      <c r="E58" s="48">
        <v>0</v>
      </c>
      <c r="F58" s="48">
        <f>SUM(F59:F64)</f>
        <v>-42404.88</v>
      </c>
      <c r="G58" s="103">
        <v>0</v>
      </c>
      <c r="H58" s="48">
        <v>-1382.18</v>
      </c>
      <c r="I58" s="48">
        <v>0</v>
      </c>
    </row>
    <row r="59" spans="1:9" s="34" customFormat="1" x14ac:dyDescent="0.25">
      <c r="A59" s="9"/>
      <c r="B59" s="9"/>
      <c r="C59" s="10">
        <v>11</v>
      </c>
      <c r="D59" s="10" t="s">
        <v>13</v>
      </c>
      <c r="E59" s="48">
        <v>0</v>
      </c>
      <c r="F59" s="49">
        <v>-548.19000000000005</v>
      </c>
      <c r="G59" s="103">
        <v>0</v>
      </c>
      <c r="H59" s="48">
        <v>0</v>
      </c>
      <c r="I59" s="48">
        <v>0</v>
      </c>
    </row>
    <row r="60" spans="1:9" x14ac:dyDescent="0.25">
      <c r="A60" s="12"/>
      <c r="B60" s="9"/>
      <c r="C60" s="10">
        <v>51</v>
      </c>
      <c r="D60" s="10" t="s">
        <v>87</v>
      </c>
      <c r="E60" s="48">
        <v>0</v>
      </c>
      <c r="F60" s="49">
        <v>-3100.72</v>
      </c>
      <c r="G60" s="103">
        <v>0</v>
      </c>
      <c r="H60" s="48">
        <v>0</v>
      </c>
      <c r="I60" s="48">
        <v>0</v>
      </c>
    </row>
    <row r="61" spans="1:9" x14ac:dyDescent="0.25">
      <c r="A61" s="12"/>
      <c r="B61" s="9"/>
      <c r="C61" s="10">
        <v>43</v>
      </c>
      <c r="D61" s="10" t="s">
        <v>25</v>
      </c>
      <c r="E61" s="48">
        <v>0</v>
      </c>
      <c r="F61" s="49">
        <v>0</v>
      </c>
      <c r="G61" s="103">
        <v>0</v>
      </c>
      <c r="H61" s="48">
        <v>0</v>
      </c>
      <c r="I61" s="48">
        <v>0</v>
      </c>
    </row>
    <row r="62" spans="1:9" x14ac:dyDescent="0.25">
      <c r="A62" s="12"/>
      <c r="B62" s="9"/>
      <c r="C62" s="10">
        <v>44</v>
      </c>
      <c r="D62" s="10" t="s">
        <v>121</v>
      </c>
      <c r="E62" s="48">
        <v>0</v>
      </c>
      <c r="F62" s="49">
        <v>-19594.3</v>
      </c>
      <c r="G62" s="103">
        <v>0</v>
      </c>
      <c r="H62" s="48">
        <v>0</v>
      </c>
      <c r="I62" s="48">
        <v>0</v>
      </c>
    </row>
    <row r="63" spans="1:9" x14ac:dyDescent="0.25">
      <c r="A63" s="12"/>
      <c r="B63" s="9"/>
      <c r="C63" s="10">
        <v>52</v>
      </c>
      <c r="D63" s="10" t="s">
        <v>24</v>
      </c>
      <c r="E63" s="48">
        <v>0</v>
      </c>
      <c r="F63" s="49">
        <v>-20453.02</v>
      </c>
      <c r="G63" s="103">
        <v>0</v>
      </c>
      <c r="H63" s="48">
        <v>0</v>
      </c>
      <c r="I63" s="48">
        <v>0</v>
      </c>
    </row>
    <row r="64" spans="1:9" x14ac:dyDescent="0.25">
      <c r="A64" s="12"/>
      <c r="B64" s="9"/>
      <c r="C64" s="10">
        <v>61</v>
      </c>
      <c r="D64" s="10" t="s">
        <v>118</v>
      </c>
      <c r="E64" s="48">
        <v>0</v>
      </c>
      <c r="F64" s="49">
        <v>1291.3499999999999</v>
      </c>
      <c r="G64" s="103">
        <v>0</v>
      </c>
      <c r="H64" s="48">
        <v>0</v>
      </c>
      <c r="I64" s="48">
        <v>0</v>
      </c>
    </row>
    <row r="65" spans="1:9" x14ac:dyDescent="0.25">
      <c r="A65" s="12"/>
      <c r="B65" s="9"/>
      <c r="C65" s="10"/>
      <c r="D65" s="65" t="s">
        <v>125</v>
      </c>
      <c r="E65" s="48">
        <v>0</v>
      </c>
      <c r="F65" s="48">
        <f>SUM(F59:F64)</f>
        <v>-42404.88</v>
      </c>
      <c r="G65" s="103">
        <v>0</v>
      </c>
      <c r="H65" s="48">
        <v>-1382.18</v>
      </c>
      <c r="I65" s="48">
        <v>0</v>
      </c>
    </row>
    <row r="66" spans="1:9" x14ac:dyDescent="0.25">
      <c r="A66" s="12"/>
      <c r="B66" s="9"/>
      <c r="C66" s="10"/>
      <c r="D66" s="10"/>
      <c r="E66" s="48">
        <v>0</v>
      </c>
      <c r="F66" s="48">
        <v>0</v>
      </c>
      <c r="G66" s="103">
        <v>0</v>
      </c>
      <c r="H66" s="48">
        <v>0</v>
      </c>
      <c r="I66" s="48">
        <v>0</v>
      </c>
    </row>
    <row r="67" spans="1:9" x14ac:dyDescent="0.25">
      <c r="A67" s="12"/>
      <c r="B67" s="9" t="s">
        <v>110</v>
      </c>
      <c r="C67" s="10"/>
      <c r="D67" s="10"/>
      <c r="E67" s="48">
        <v>1285953.95</v>
      </c>
      <c r="F67" s="48">
        <v>738821.12</v>
      </c>
      <c r="G67" s="103">
        <f t="shared" si="0"/>
        <v>57.453155301556478</v>
      </c>
      <c r="H67" s="48">
        <v>594737.38</v>
      </c>
      <c r="I67" s="48">
        <f t="shared" si="1"/>
        <v>124.22644764652257</v>
      </c>
    </row>
    <row r="68" spans="1:9" x14ac:dyDescent="0.25">
      <c r="A68" s="12"/>
      <c r="B68" s="9"/>
      <c r="C68" s="10"/>
      <c r="D68" s="65" t="s">
        <v>125</v>
      </c>
      <c r="E68" s="48">
        <v>1285953.95</v>
      </c>
      <c r="F68" s="48">
        <f>SUM(F18+F23+F31+F45+F56)</f>
        <v>738821.12</v>
      </c>
      <c r="G68" s="103">
        <f t="shared" si="0"/>
        <v>57.453155301556478</v>
      </c>
      <c r="H68" s="48">
        <f>SUM(H18+H23+H31+H45+H56)</f>
        <v>594737.38</v>
      </c>
      <c r="I68" s="48">
        <f t="shared" si="1"/>
        <v>124.22644764652257</v>
      </c>
    </row>
    <row r="69" spans="1:9" x14ac:dyDescent="0.25">
      <c r="A69" s="108"/>
      <c r="B69" s="109"/>
      <c r="C69" s="110"/>
      <c r="D69" s="110"/>
      <c r="E69" s="111"/>
      <c r="F69" s="111"/>
      <c r="G69" s="112"/>
      <c r="H69" s="111"/>
      <c r="I69" s="111"/>
    </row>
    <row r="70" spans="1:9" ht="15.75" x14ac:dyDescent="0.25">
      <c r="A70" s="135" t="s">
        <v>14</v>
      </c>
      <c r="B70" s="136"/>
      <c r="C70" s="136"/>
      <c r="D70" s="136"/>
      <c r="E70" s="136"/>
      <c r="F70" s="67"/>
      <c r="H70" s="67"/>
    </row>
    <row r="71" spans="1:9" ht="45" x14ac:dyDescent="0.25">
      <c r="A71" s="17" t="s">
        <v>9</v>
      </c>
      <c r="B71" s="74" t="s">
        <v>10</v>
      </c>
      <c r="C71" s="74" t="s">
        <v>11</v>
      </c>
      <c r="D71" s="74" t="s">
        <v>7</v>
      </c>
      <c r="E71" s="17" t="s">
        <v>133</v>
      </c>
      <c r="F71" s="17" t="s">
        <v>160</v>
      </c>
      <c r="G71" s="101" t="s">
        <v>159</v>
      </c>
      <c r="H71" s="74" t="s">
        <v>161</v>
      </c>
      <c r="I71" s="106" t="s">
        <v>158</v>
      </c>
    </row>
    <row r="72" spans="1:9" x14ac:dyDescent="0.25">
      <c r="A72" s="91">
        <v>3</v>
      </c>
      <c r="B72" s="91"/>
      <c r="C72" s="91"/>
      <c r="D72" s="92" t="s">
        <v>15</v>
      </c>
      <c r="E72" s="93">
        <f>SUM(E73+E89+E130+E140)</f>
        <v>1259409.3800000001</v>
      </c>
      <c r="F72" s="93">
        <f>SUM(F73+F89+F130+F140)</f>
        <v>712601.62</v>
      </c>
      <c r="G72" s="102">
        <f>SUM(F72/E72*100)</f>
        <v>56.582206811894629</v>
      </c>
      <c r="H72" s="93">
        <f>SUM(H73+H89+H130+H140)</f>
        <v>607645.35999999987</v>
      </c>
      <c r="I72" s="105">
        <f>SUM(F72/H72*100)</f>
        <v>117.27261769924486</v>
      </c>
    </row>
    <row r="73" spans="1:9" x14ac:dyDescent="0.25">
      <c r="A73" s="78"/>
      <c r="B73" s="12">
        <v>31</v>
      </c>
      <c r="C73" s="12"/>
      <c r="D73" s="72" t="s">
        <v>16</v>
      </c>
      <c r="E73" s="48">
        <f>SUM(E74+E78+E80)</f>
        <v>1090214.3500000001</v>
      </c>
      <c r="F73" s="48">
        <f>SUM(F74+F78+F80)</f>
        <v>578422.9</v>
      </c>
      <c r="G73" s="103">
        <f t="shared" ref="G73:G136" si="2">SUM(F73/E73*100)</f>
        <v>53.055887587610641</v>
      </c>
      <c r="H73" s="48">
        <f>SUM(H74+H78+H80)</f>
        <v>496018.86</v>
      </c>
      <c r="I73" s="48">
        <f t="shared" ref="I73:I136" si="3">SUM(F73/H73*100)</f>
        <v>116.61308604273637</v>
      </c>
    </row>
    <row r="74" spans="1:9" x14ac:dyDescent="0.25">
      <c r="A74" s="78"/>
      <c r="B74" s="12">
        <v>311</v>
      </c>
      <c r="C74" s="12"/>
      <c r="D74" s="36" t="s">
        <v>27</v>
      </c>
      <c r="E74" s="48">
        <f>SUM(E75:E77)</f>
        <v>910728.12</v>
      </c>
      <c r="F74" s="48">
        <f>SUM(F75:F77)</f>
        <v>480969.37</v>
      </c>
      <c r="G74" s="103">
        <f t="shared" si="2"/>
        <v>52.811520742326479</v>
      </c>
      <c r="H74" s="48">
        <f>SUM(H75:H77)</f>
        <v>412565.52</v>
      </c>
      <c r="I74" s="48">
        <f t="shared" si="3"/>
        <v>116.58011798950139</v>
      </c>
    </row>
    <row r="75" spans="1:9" x14ac:dyDescent="0.25">
      <c r="A75" s="9"/>
      <c r="B75" s="9">
        <v>3111</v>
      </c>
      <c r="C75" s="10"/>
      <c r="D75" s="36" t="s">
        <v>39</v>
      </c>
      <c r="E75" s="48">
        <v>894137.77</v>
      </c>
      <c r="F75" s="48">
        <v>456561.31</v>
      </c>
      <c r="G75" s="103">
        <f t="shared" si="2"/>
        <v>51.06162890311635</v>
      </c>
      <c r="H75" s="48">
        <v>397953.29</v>
      </c>
      <c r="I75" s="48">
        <f t="shared" si="3"/>
        <v>114.72736159562848</v>
      </c>
    </row>
    <row r="76" spans="1:9" x14ac:dyDescent="0.25">
      <c r="A76" s="9"/>
      <c r="B76" s="9">
        <v>3113</v>
      </c>
      <c r="C76" s="10"/>
      <c r="D76" s="36" t="s">
        <v>40</v>
      </c>
      <c r="E76" s="48">
        <v>6636.14</v>
      </c>
      <c r="F76" s="48">
        <v>17682.080000000002</v>
      </c>
      <c r="G76" s="103">
        <f t="shared" si="2"/>
        <v>266.4512804130112</v>
      </c>
      <c r="H76" s="48">
        <v>9223.7800000000007</v>
      </c>
      <c r="I76" s="48">
        <f t="shared" si="3"/>
        <v>191.70101628616467</v>
      </c>
    </row>
    <row r="77" spans="1:9" x14ac:dyDescent="0.25">
      <c r="A77" s="9"/>
      <c r="B77" s="9">
        <v>3114</v>
      </c>
      <c r="C77" s="10"/>
      <c r="D77" s="36" t="s">
        <v>41</v>
      </c>
      <c r="E77" s="48">
        <v>9954.2099999999991</v>
      </c>
      <c r="F77" s="48">
        <v>6725.98</v>
      </c>
      <c r="G77" s="103">
        <f t="shared" si="2"/>
        <v>67.56919936388725</v>
      </c>
      <c r="H77" s="48">
        <v>5388.45</v>
      </c>
      <c r="I77" s="48">
        <f t="shared" si="3"/>
        <v>124.82216592897773</v>
      </c>
    </row>
    <row r="78" spans="1:9" x14ac:dyDescent="0.25">
      <c r="A78" s="9"/>
      <c r="B78" s="9">
        <v>312</v>
      </c>
      <c r="C78" s="10"/>
      <c r="D78" s="36" t="s">
        <v>42</v>
      </c>
      <c r="E78" s="48">
        <f>SUM(E79)</f>
        <v>32073.79</v>
      </c>
      <c r="F78" s="48">
        <f>SUM(F79)</f>
        <v>18741.86</v>
      </c>
      <c r="G78" s="103">
        <f t="shared" si="2"/>
        <v>58.43356834349791</v>
      </c>
      <c r="H78" s="48">
        <f>SUM(H79)</f>
        <v>15574.73</v>
      </c>
      <c r="I78" s="48">
        <f t="shared" si="3"/>
        <v>120.33505556757646</v>
      </c>
    </row>
    <row r="79" spans="1:9" x14ac:dyDescent="0.25">
      <c r="A79" s="9"/>
      <c r="B79" s="9">
        <v>3121</v>
      </c>
      <c r="C79" s="10"/>
      <c r="D79" s="36" t="s">
        <v>43</v>
      </c>
      <c r="E79" s="48">
        <v>32073.79</v>
      </c>
      <c r="F79" s="48">
        <v>18741.86</v>
      </c>
      <c r="G79" s="103">
        <f t="shared" si="2"/>
        <v>58.43356834349791</v>
      </c>
      <c r="H79" s="48">
        <v>15574.73</v>
      </c>
      <c r="I79" s="48">
        <f t="shared" si="3"/>
        <v>120.33505556757646</v>
      </c>
    </row>
    <row r="80" spans="1:9" x14ac:dyDescent="0.25">
      <c r="A80" s="9"/>
      <c r="B80" s="9">
        <v>313</v>
      </c>
      <c r="C80" s="10"/>
      <c r="D80" s="36" t="s">
        <v>28</v>
      </c>
      <c r="E80" s="48">
        <f>SUM(E81:E82)</f>
        <v>147412.44</v>
      </c>
      <c r="F80" s="48">
        <f>SUM(F81:F82)</f>
        <v>78711.67</v>
      </c>
      <c r="G80" s="103">
        <f t="shared" si="2"/>
        <v>53.395541109013593</v>
      </c>
      <c r="H80" s="48">
        <f>SUM(H81:H82)</f>
        <v>67878.61</v>
      </c>
      <c r="I80" s="48">
        <f t="shared" si="3"/>
        <v>115.95946057233641</v>
      </c>
    </row>
    <row r="81" spans="1:9" x14ac:dyDescent="0.25">
      <c r="A81" s="9"/>
      <c r="B81" s="9">
        <v>3131</v>
      </c>
      <c r="C81" s="10"/>
      <c r="D81" s="36" t="s">
        <v>44</v>
      </c>
      <c r="E81" s="48">
        <v>0</v>
      </c>
      <c r="F81" s="48">
        <v>0</v>
      </c>
      <c r="G81" s="103">
        <v>0</v>
      </c>
      <c r="H81" s="48">
        <v>0</v>
      </c>
      <c r="I81" s="48">
        <v>0</v>
      </c>
    </row>
    <row r="82" spans="1:9" ht="25.5" x14ac:dyDescent="0.25">
      <c r="A82" s="9"/>
      <c r="B82" s="9">
        <v>3132</v>
      </c>
      <c r="C82" s="10"/>
      <c r="D82" s="36" t="s">
        <v>45</v>
      </c>
      <c r="E82" s="48">
        <v>147412.44</v>
      </c>
      <c r="F82" s="48">
        <v>78711.67</v>
      </c>
      <c r="G82" s="103">
        <f t="shared" si="2"/>
        <v>53.395541109013593</v>
      </c>
      <c r="H82" s="48">
        <v>67878.61</v>
      </c>
      <c r="I82" s="48">
        <f t="shared" si="3"/>
        <v>115.95946057233641</v>
      </c>
    </row>
    <row r="83" spans="1:9" x14ac:dyDescent="0.25">
      <c r="A83" s="9"/>
      <c r="B83" s="9"/>
      <c r="C83" s="10">
        <v>11</v>
      </c>
      <c r="D83" s="10" t="s">
        <v>13</v>
      </c>
      <c r="E83" s="48">
        <v>520.54</v>
      </c>
      <c r="F83" s="48">
        <v>1852.64</v>
      </c>
      <c r="G83" s="103">
        <f t="shared" si="2"/>
        <v>355.90732700657014</v>
      </c>
      <c r="H83" s="48">
        <v>176.85</v>
      </c>
      <c r="I83" s="48">
        <f t="shared" si="3"/>
        <v>1047.5770426915465</v>
      </c>
    </row>
    <row r="84" spans="1:9" x14ac:dyDescent="0.25">
      <c r="A84" s="12"/>
      <c r="B84" s="9"/>
      <c r="C84" s="10">
        <v>51</v>
      </c>
      <c r="D84" s="10" t="s">
        <v>87</v>
      </c>
      <c r="E84" s="48">
        <v>4707.68</v>
      </c>
      <c r="F84" s="48">
        <v>2308.39</v>
      </c>
      <c r="G84" s="103">
        <f t="shared" si="2"/>
        <v>49.034556299493588</v>
      </c>
      <c r="H84" s="48">
        <v>2770.64</v>
      </c>
      <c r="I84" s="48">
        <f t="shared" si="3"/>
        <v>83.316129125400636</v>
      </c>
    </row>
    <row r="85" spans="1:9" x14ac:dyDescent="0.25">
      <c r="A85" s="12"/>
      <c r="B85" s="9"/>
      <c r="C85" s="10">
        <v>43</v>
      </c>
      <c r="D85" s="10" t="s">
        <v>25</v>
      </c>
      <c r="E85" s="48">
        <v>3968.61</v>
      </c>
      <c r="F85" s="48">
        <v>2922.42</v>
      </c>
      <c r="G85" s="103">
        <f t="shared" si="2"/>
        <v>73.638377164800772</v>
      </c>
      <c r="H85" s="48">
        <v>0</v>
      </c>
      <c r="I85" s="48">
        <v>0</v>
      </c>
    </row>
    <row r="86" spans="1:9" x14ac:dyDescent="0.25">
      <c r="A86" s="12"/>
      <c r="B86" s="9"/>
      <c r="C86" s="10">
        <v>52</v>
      </c>
      <c r="D86" s="10" t="s">
        <v>24</v>
      </c>
      <c r="E86" s="48">
        <v>1079743.58</v>
      </c>
      <c r="F86" s="48">
        <v>571339.44999999995</v>
      </c>
      <c r="G86" s="103">
        <f t="shared" si="2"/>
        <v>52.914364167833249</v>
      </c>
      <c r="H86" s="48">
        <v>493071.37</v>
      </c>
      <c r="I86" s="48">
        <f t="shared" si="3"/>
        <v>115.87358032976036</v>
      </c>
    </row>
    <row r="87" spans="1:9" x14ac:dyDescent="0.25">
      <c r="A87" s="30"/>
      <c r="B87" s="9"/>
      <c r="C87" s="10"/>
      <c r="D87" s="65" t="s">
        <v>123</v>
      </c>
      <c r="E87" s="66">
        <f t="shared" ref="E87:F87" si="4">SUM(E83:E86)</f>
        <v>1088940.4100000001</v>
      </c>
      <c r="F87" s="66">
        <f t="shared" si="4"/>
        <v>578422.89999999991</v>
      </c>
      <c r="G87" s="103">
        <f t="shared" si="2"/>
        <v>53.117957115761719</v>
      </c>
      <c r="H87" s="66">
        <f t="shared" ref="H87" si="5">SUM(H83:H86)</f>
        <v>496018.86</v>
      </c>
      <c r="I87" s="48">
        <f t="shared" si="3"/>
        <v>116.61308604273634</v>
      </c>
    </row>
    <row r="88" spans="1:9" x14ac:dyDescent="0.25">
      <c r="A88" s="30"/>
      <c r="B88" s="9"/>
      <c r="C88" s="10"/>
      <c r="D88" s="65"/>
      <c r="E88" s="66"/>
      <c r="F88" s="66"/>
      <c r="G88" s="103">
        <v>0</v>
      </c>
      <c r="H88" s="66"/>
      <c r="I88" s="48">
        <v>0</v>
      </c>
    </row>
    <row r="89" spans="1:9" x14ac:dyDescent="0.25">
      <c r="A89" s="30"/>
      <c r="B89" s="9">
        <v>32</v>
      </c>
      <c r="C89" s="10"/>
      <c r="D89" s="72" t="s">
        <v>21</v>
      </c>
      <c r="E89" s="48">
        <f>SUM(E90+E95+E103+E113+E115)</f>
        <v>166208.76999999999</v>
      </c>
      <c r="F89" s="48">
        <f>SUM(F90+F95+F103+F113+F115)</f>
        <v>133407.32</v>
      </c>
      <c r="G89" s="103">
        <f t="shared" si="2"/>
        <v>80.26491020901004</v>
      </c>
      <c r="H89" s="48">
        <f>SUM(H90+H95+H103+H113+H115)</f>
        <v>107391.59999999999</v>
      </c>
      <c r="I89" s="48">
        <f t="shared" si="3"/>
        <v>124.22509767989305</v>
      </c>
    </row>
    <row r="90" spans="1:9" x14ac:dyDescent="0.25">
      <c r="A90" s="30"/>
      <c r="B90" s="12">
        <v>321</v>
      </c>
      <c r="C90" s="10"/>
      <c r="D90" s="36" t="s">
        <v>29</v>
      </c>
      <c r="E90" s="48">
        <f>SUM(E91:E94)</f>
        <v>44374.54</v>
      </c>
      <c r="F90" s="48">
        <f>SUM(F91:F94)</f>
        <v>32977.880000000005</v>
      </c>
      <c r="G90" s="103">
        <f t="shared" si="2"/>
        <v>74.317119681691352</v>
      </c>
      <c r="H90" s="48">
        <f>SUM(H91:H94)</f>
        <v>24471.060000000005</v>
      </c>
      <c r="I90" s="48">
        <f t="shared" si="3"/>
        <v>134.7627769291563</v>
      </c>
    </row>
    <row r="91" spans="1:9" x14ac:dyDescent="0.25">
      <c r="A91" s="30"/>
      <c r="B91" s="12">
        <v>3211</v>
      </c>
      <c r="C91" s="10"/>
      <c r="D91" s="36" t="s">
        <v>46</v>
      </c>
      <c r="E91" s="48">
        <v>3450.79</v>
      </c>
      <c r="F91" s="48">
        <v>4064.16</v>
      </c>
      <c r="G91" s="103">
        <f t="shared" si="2"/>
        <v>117.77477041489051</v>
      </c>
      <c r="H91" s="48">
        <v>3305.33</v>
      </c>
      <c r="I91" s="48">
        <f t="shared" si="3"/>
        <v>122.95776821073841</v>
      </c>
    </row>
    <row r="92" spans="1:9" ht="25.5" x14ac:dyDescent="0.25">
      <c r="A92" s="30"/>
      <c r="B92" s="9">
        <v>3212</v>
      </c>
      <c r="C92" s="10"/>
      <c r="D92" s="36" t="s">
        <v>47</v>
      </c>
      <c r="E92" s="48">
        <v>40127.410000000003</v>
      </c>
      <c r="F92" s="48">
        <v>28038.1</v>
      </c>
      <c r="G92" s="103">
        <f t="shared" si="2"/>
        <v>69.872688020482741</v>
      </c>
      <c r="H92" s="48">
        <v>20877.72</v>
      </c>
      <c r="I92" s="48">
        <f t="shared" si="3"/>
        <v>134.29675271054501</v>
      </c>
    </row>
    <row r="93" spans="1:9" x14ac:dyDescent="0.25">
      <c r="A93" s="30"/>
      <c r="B93" s="9">
        <v>3213</v>
      </c>
      <c r="C93" s="10"/>
      <c r="D93" s="36" t="s">
        <v>48</v>
      </c>
      <c r="E93" s="48">
        <v>398.17</v>
      </c>
      <c r="F93" s="48">
        <v>688.82</v>
      </c>
      <c r="G93" s="103">
        <f t="shared" si="2"/>
        <v>172.99645879900544</v>
      </c>
      <c r="H93" s="48">
        <v>185.81</v>
      </c>
      <c r="I93" s="48">
        <f t="shared" si="3"/>
        <v>370.71201765244069</v>
      </c>
    </row>
    <row r="94" spans="1:9" x14ac:dyDescent="0.25">
      <c r="A94" s="30"/>
      <c r="B94" s="9">
        <v>3214</v>
      </c>
      <c r="C94" s="10"/>
      <c r="D94" s="36" t="s">
        <v>49</v>
      </c>
      <c r="E94" s="48">
        <v>398.17</v>
      </c>
      <c r="F94" s="48">
        <v>186.8</v>
      </c>
      <c r="G94" s="103">
        <f t="shared" si="2"/>
        <v>46.914634452620739</v>
      </c>
      <c r="H94" s="48">
        <v>102.2</v>
      </c>
      <c r="I94" s="48">
        <f t="shared" si="3"/>
        <v>182.7788649706458</v>
      </c>
    </row>
    <row r="95" spans="1:9" x14ac:dyDescent="0.25">
      <c r="A95" s="83"/>
      <c r="B95" s="9">
        <v>322</v>
      </c>
      <c r="C95" s="10"/>
      <c r="D95" s="36" t="s">
        <v>30</v>
      </c>
      <c r="E95" s="48">
        <f>SUM(E96:E102)</f>
        <v>76774.84</v>
      </c>
      <c r="F95" s="48">
        <f>SUM(F96:F102)</f>
        <v>56660.31</v>
      </c>
      <c r="G95" s="103">
        <f t="shared" si="2"/>
        <v>73.800622704000432</v>
      </c>
      <c r="H95" s="48">
        <f>SUM(H96:H102)</f>
        <v>47540.52</v>
      </c>
      <c r="I95" s="48">
        <f t="shared" si="3"/>
        <v>119.18319362093641</v>
      </c>
    </row>
    <row r="96" spans="1:9" x14ac:dyDescent="0.25">
      <c r="A96" s="83"/>
      <c r="B96" s="9">
        <v>3221</v>
      </c>
      <c r="C96" s="10"/>
      <c r="D96" s="36" t="s">
        <v>50</v>
      </c>
      <c r="E96" s="48">
        <v>11679.61</v>
      </c>
      <c r="F96" s="48">
        <v>10206.26</v>
      </c>
      <c r="G96" s="103">
        <f t="shared" si="2"/>
        <v>87.385280844137768</v>
      </c>
      <c r="H96" s="48">
        <v>7429.4</v>
      </c>
      <c r="I96" s="48">
        <f t="shared" si="3"/>
        <v>137.37663875952299</v>
      </c>
    </row>
    <row r="97" spans="1:9" x14ac:dyDescent="0.25">
      <c r="A97" s="32"/>
      <c r="B97" s="9">
        <v>3222</v>
      </c>
      <c r="C97" s="10"/>
      <c r="D97" s="36" t="s">
        <v>51</v>
      </c>
      <c r="E97" s="48">
        <v>42399.63</v>
      </c>
      <c r="F97" s="48">
        <v>35883.589999999997</v>
      </c>
      <c r="G97" s="103">
        <f t="shared" si="2"/>
        <v>84.631847023193359</v>
      </c>
      <c r="H97" s="48">
        <v>24635.48</v>
      </c>
      <c r="I97" s="48">
        <f t="shared" si="3"/>
        <v>145.65817268427486</v>
      </c>
    </row>
    <row r="98" spans="1:9" x14ac:dyDescent="0.25">
      <c r="A98" s="32"/>
      <c r="B98" s="31">
        <v>3223</v>
      </c>
      <c r="C98" s="11"/>
      <c r="D98" s="36" t="s">
        <v>52</v>
      </c>
      <c r="E98" s="48">
        <v>19908.419999999998</v>
      </c>
      <c r="F98" s="48">
        <v>8366.7999999999993</v>
      </c>
      <c r="G98" s="103">
        <f t="shared" si="2"/>
        <v>42.026439064476236</v>
      </c>
      <c r="H98" s="48">
        <v>8695.6200000000008</v>
      </c>
      <c r="I98" s="48">
        <f t="shared" si="3"/>
        <v>96.218556008657217</v>
      </c>
    </row>
    <row r="99" spans="1:9" ht="25.5" x14ac:dyDescent="0.25">
      <c r="A99" s="32"/>
      <c r="B99" s="12">
        <v>3224</v>
      </c>
      <c r="C99" s="12"/>
      <c r="D99" s="36" t="s">
        <v>53</v>
      </c>
      <c r="E99" s="48">
        <v>1327.23</v>
      </c>
      <c r="F99" s="48">
        <v>1209.9100000000001</v>
      </c>
      <c r="G99" s="103">
        <f t="shared" si="2"/>
        <v>91.160537359764334</v>
      </c>
      <c r="H99" s="48">
        <v>853.06</v>
      </c>
      <c r="I99" s="48">
        <f t="shared" si="3"/>
        <v>141.83175861017986</v>
      </c>
    </row>
    <row r="100" spans="1:9" x14ac:dyDescent="0.25">
      <c r="A100" s="32"/>
      <c r="B100" s="12">
        <v>3225</v>
      </c>
      <c r="C100" s="10"/>
      <c r="D100" s="36" t="s">
        <v>54</v>
      </c>
      <c r="E100" s="48">
        <v>1327.23</v>
      </c>
      <c r="F100" s="48">
        <v>993.75</v>
      </c>
      <c r="G100" s="103">
        <f t="shared" si="2"/>
        <v>74.873985669401691</v>
      </c>
      <c r="H100" s="48">
        <v>5860.07</v>
      </c>
      <c r="I100" s="48">
        <f t="shared" si="3"/>
        <v>16.957988556450694</v>
      </c>
    </row>
    <row r="101" spans="1:9" x14ac:dyDescent="0.25">
      <c r="A101" s="32"/>
      <c r="B101" s="84">
        <v>3226</v>
      </c>
      <c r="C101" s="32"/>
      <c r="D101" s="36" t="s">
        <v>55</v>
      </c>
      <c r="E101" s="48">
        <v>0</v>
      </c>
      <c r="F101" s="48">
        <v>0</v>
      </c>
      <c r="G101" s="103">
        <v>0</v>
      </c>
      <c r="H101" s="48">
        <v>0</v>
      </c>
      <c r="I101" s="48">
        <v>0</v>
      </c>
    </row>
    <row r="102" spans="1:9" x14ac:dyDescent="0.25">
      <c r="A102" s="32"/>
      <c r="B102" s="84">
        <v>3227</v>
      </c>
      <c r="C102" s="32"/>
      <c r="D102" s="36" t="s">
        <v>56</v>
      </c>
      <c r="E102" s="48">
        <v>132.72</v>
      </c>
      <c r="F102" s="48">
        <v>0</v>
      </c>
      <c r="G102" s="103">
        <f t="shared" si="2"/>
        <v>0</v>
      </c>
      <c r="H102" s="48">
        <v>66.89</v>
      </c>
      <c r="I102" s="48">
        <f t="shared" si="3"/>
        <v>0</v>
      </c>
    </row>
    <row r="103" spans="1:9" x14ac:dyDescent="0.25">
      <c r="A103" s="32"/>
      <c r="B103" s="84">
        <v>323</v>
      </c>
      <c r="C103" s="32"/>
      <c r="D103" s="36" t="s">
        <v>31</v>
      </c>
      <c r="E103" s="48">
        <f>SUM(E104:E112)</f>
        <v>41210.43</v>
      </c>
      <c r="F103" s="48">
        <f>SUM(F104:F112)</f>
        <v>37855.929999999993</v>
      </c>
      <c r="G103" s="103">
        <f t="shared" si="2"/>
        <v>91.860070375387963</v>
      </c>
      <c r="H103" s="48">
        <f>SUM(H104:H112)</f>
        <v>26378.929999999997</v>
      </c>
      <c r="I103" s="48">
        <f t="shared" si="3"/>
        <v>143.50820901378484</v>
      </c>
    </row>
    <row r="104" spans="1:9" x14ac:dyDescent="0.25">
      <c r="A104" s="32"/>
      <c r="B104" s="84">
        <v>3231</v>
      </c>
      <c r="C104" s="32"/>
      <c r="D104" s="36" t="s">
        <v>57</v>
      </c>
      <c r="E104" s="48">
        <v>13670.45</v>
      </c>
      <c r="F104" s="48">
        <v>24977.98</v>
      </c>
      <c r="G104" s="103">
        <f t="shared" si="2"/>
        <v>182.71512642231966</v>
      </c>
      <c r="H104" s="48">
        <v>17212.5</v>
      </c>
      <c r="I104" s="48">
        <f t="shared" si="3"/>
        <v>145.11535221496007</v>
      </c>
    </row>
    <row r="105" spans="1:9" x14ac:dyDescent="0.25">
      <c r="A105" s="32"/>
      <c r="B105" s="84">
        <v>3232</v>
      </c>
      <c r="C105" s="32"/>
      <c r="D105" s="36" t="s">
        <v>58</v>
      </c>
      <c r="E105" s="48">
        <v>3052.62</v>
      </c>
      <c r="F105" s="48">
        <v>1145.69</v>
      </c>
      <c r="G105" s="103">
        <f t="shared" si="2"/>
        <v>37.531366498286722</v>
      </c>
      <c r="H105" s="48">
        <v>1285.46</v>
      </c>
      <c r="I105" s="48">
        <f t="shared" si="3"/>
        <v>89.126849532463098</v>
      </c>
    </row>
    <row r="106" spans="1:9" x14ac:dyDescent="0.25">
      <c r="A106" s="32"/>
      <c r="B106" s="84">
        <v>3233</v>
      </c>
      <c r="C106" s="32"/>
      <c r="D106" s="36" t="s">
        <v>59</v>
      </c>
      <c r="E106" s="48">
        <v>132.72</v>
      </c>
      <c r="F106" s="48">
        <v>63.72</v>
      </c>
      <c r="G106" s="103">
        <f t="shared" si="2"/>
        <v>48.010849909584088</v>
      </c>
      <c r="H106" s="48">
        <v>63.71</v>
      </c>
      <c r="I106" s="48">
        <f t="shared" si="3"/>
        <v>100.01569612305761</v>
      </c>
    </row>
    <row r="107" spans="1:9" x14ac:dyDescent="0.25">
      <c r="A107" s="32"/>
      <c r="B107" s="84">
        <v>3234</v>
      </c>
      <c r="C107" s="32"/>
      <c r="D107" s="36" t="s">
        <v>60</v>
      </c>
      <c r="E107" s="48">
        <v>6636.14</v>
      </c>
      <c r="F107" s="48">
        <v>8654.9500000000007</v>
      </c>
      <c r="G107" s="103">
        <f t="shared" si="2"/>
        <v>130.42144981871994</v>
      </c>
      <c r="H107" s="48">
        <v>3948.75</v>
      </c>
      <c r="I107" s="48">
        <f t="shared" si="3"/>
        <v>219.1820196264641</v>
      </c>
    </row>
    <row r="108" spans="1:9" x14ac:dyDescent="0.25">
      <c r="A108" s="32"/>
      <c r="B108" s="84">
        <v>3235</v>
      </c>
      <c r="C108" s="32"/>
      <c r="D108" s="36" t="s">
        <v>61</v>
      </c>
      <c r="E108" s="48">
        <v>8096.09</v>
      </c>
      <c r="F108" s="48">
        <v>197.14</v>
      </c>
      <c r="G108" s="103">
        <f t="shared" si="2"/>
        <v>2.4350025753172209</v>
      </c>
      <c r="H108" s="48">
        <v>547.48</v>
      </c>
      <c r="I108" s="48">
        <f t="shared" si="3"/>
        <v>36.00862131950025</v>
      </c>
    </row>
    <row r="109" spans="1:9" x14ac:dyDescent="0.25">
      <c r="A109" s="32"/>
      <c r="B109" s="84">
        <v>3236</v>
      </c>
      <c r="C109" s="32"/>
      <c r="D109" s="36" t="s">
        <v>62</v>
      </c>
      <c r="E109" s="48">
        <v>1990.84</v>
      </c>
      <c r="F109" s="48">
        <v>0</v>
      </c>
      <c r="G109" s="103">
        <f t="shared" si="2"/>
        <v>0</v>
      </c>
      <c r="H109" s="48">
        <v>724.67</v>
      </c>
      <c r="I109" s="48">
        <f t="shared" si="3"/>
        <v>0</v>
      </c>
    </row>
    <row r="110" spans="1:9" x14ac:dyDescent="0.25">
      <c r="A110" s="32"/>
      <c r="B110" s="84">
        <v>3237</v>
      </c>
      <c r="C110" s="32"/>
      <c r="D110" s="36" t="s">
        <v>63</v>
      </c>
      <c r="E110" s="48">
        <v>0</v>
      </c>
      <c r="F110" s="48">
        <v>0</v>
      </c>
      <c r="G110" s="103">
        <v>0</v>
      </c>
      <c r="H110" s="48">
        <v>0</v>
      </c>
      <c r="I110" s="48">
        <v>0</v>
      </c>
    </row>
    <row r="111" spans="1:9" x14ac:dyDescent="0.25">
      <c r="A111" s="32"/>
      <c r="B111" s="84">
        <v>3238</v>
      </c>
      <c r="C111" s="32"/>
      <c r="D111" s="36" t="s">
        <v>64</v>
      </c>
      <c r="E111" s="48">
        <v>1659.04</v>
      </c>
      <c r="F111" s="48">
        <v>909.68</v>
      </c>
      <c r="G111" s="103">
        <f t="shared" si="2"/>
        <v>54.831709904523095</v>
      </c>
      <c r="H111" s="48">
        <v>943.99</v>
      </c>
      <c r="I111" s="48">
        <f t="shared" si="3"/>
        <v>96.365427599868639</v>
      </c>
    </row>
    <row r="112" spans="1:9" x14ac:dyDescent="0.25">
      <c r="A112" s="32"/>
      <c r="B112" s="33">
        <v>3239</v>
      </c>
      <c r="C112" s="32"/>
      <c r="D112" s="36" t="s">
        <v>65</v>
      </c>
      <c r="E112" s="48">
        <v>5972.53</v>
      </c>
      <c r="F112" s="48">
        <v>1906.77</v>
      </c>
      <c r="G112" s="103">
        <f t="shared" si="2"/>
        <v>31.925666342404309</v>
      </c>
      <c r="H112" s="48">
        <v>1652.37</v>
      </c>
      <c r="I112" s="48">
        <f t="shared" si="3"/>
        <v>115.39606746672962</v>
      </c>
    </row>
    <row r="113" spans="1:9" ht="25.5" x14ac:dyDescent="0.25">
      <c r="A113" s="32"/>
      <c r="B113" s="33">
        <v>324</v>
      </c>
      <c r="C113" s="32"/>
      <c r="D113" s="36" t="s">
        <v>66</v>
      </c>
      <c r="E113" s="48">
        <f>SUM(E114)</f>
        <v>0</v>
      </c>
      <c r="F113" s="48">
        <f>SUM(F114)</f>
        <v>0</v>
      </c>
      <c r="G113" s="103">
        <v>0</v>
      </c>
      <c r="H113" s="48">
        <f>SUM(H114)</f>
        <v>0</v>
      </c>
      <c r="I113" s="48">
        <v>0</v>
      </c>
    </row>
    <row r="114" spans="1:9" x14ac:dyDescent="0.25">
      <c r="A114" s="32"/>
      <c r="B114" s="33">
        <v>3241</v>
      </c>
      <c r="C114" s="32"/>
      <c r="D114" s="36" t="s">
        <v>89</v>
      </c>
      <c r="E114" s="48">
        <v>0</v>
      </c>
      <c r="F114" s="48">
        <v>0</v>
      </c>
      <c r="G114" s="103">
        <v>0</v>
      </c>
      <c r="H114" s="48">
        <v>0</v>
      </c>
      <c r="I114" s="48">
        <v>0</v>
      </c>
    </row>
    <row r="115" spans="1:9" x14ac:dyDescent="0.25">
      <c r="A115" s="32"/>
      <c r="B115" s="33">
        <v>329</v>
      </c>
      <c r="C115" s="32"/>
      <c r="D115" s="36" t="s">
        <v>67</v>
      </c>
      <c r="E115" s="48">
        <f>SUM(E116:E122)</f>
        <v>3848.96</v>
      </c>
      <c r="F115" s="48">
        <f>SUM(F116:F122)</f>
        <v>5913.2</v>
      </c>
      <c r="G115" s="103">
        <f t="shared" si="2"/>
        <v>153.63111074160292</v>
      </c>
      <c r="H115" s="48">
        <f>SUM(H116:H122)</f>
        <v>9001.09</v>
      </c>
      <c r="I115" s="48">
        <f t="shared" si="3"/>
        <v>65.69426591668342</v>
      </c>
    </row>
    <row r="116" spans="1:9" ht="25.5" x14ac:dyDescent="0.25">
      <c r="A116" s="32"/>
      <c r="B116" s="33">
        <v>3291</v>
      </c>
      <c r="C116" s="32"/>
      <c r="D116" s="36" t="s">
        <v>68</v>
      </c>
      <c r="E116" s="48">
        <v>0</v>
      </c>
      <c r="F116" s="48">
        <v>0</v>
      </c>
      <c r="G116" s="103">
        <v>0</v>
      </c>
      <c r="H116" s="48">
        <v>0</v>
      </c>
      <c r="I116" s="48">
        <v>0</v>
      </c>
    </row>
    <row r="117" spans="1:9" x14ac:dyDescent="0.25">
      <c r="A117" s="32"/>
      <c r="B117" s="33">
        <v>3292</v>
      </c>
      <c r="C117" s="32"/>
      <c r="D117" s="36" t="s">
        <v>69</v>
      </c>
      <c r="E117" s="48">
        <v>1061.78</v>
      </c>
      <c r="F117" s="48">
        <v>0</v>
      </c>
      <c r="G117" s="103">
        <f t="shared" si="2"/>
        <v>0</v>
      </c>
      <c r="H117" s="48">
        <v>0</v>
      </c>
      <c r="I117" s="48">
        <v>0</v>
      </c>
    </row>
    <row r="118" spans="1:9" x14ac:dyDescent="0.25">
      <c r="A118" s="32"/>
      <c r="B118" s="33">
        <v>3293</v>
      </c>
      <c r="C118" s="32"/>
      <c r="D118" s="36" t="s">
        <v>70</v>
      </c>
      <c r="E118" s="48">
        <v>0</v>
      </c>
      <c r="F118" s="48">
        <v>0</v>
      </c>
      <c r="G118" s="103">
        <v>0</v>
      </c>
      <c r="H118" s="48">
        <v>0</v>
      </c>
      <c r="I118" s="48">
        <v>0</v>
      </c>
    </row>
    <row r="119" spans="1:9" x14ac:dyDescent="0.25">
      <c r="A119" s="32"/>
      <c r="B119" s="33">
        <v>3294</v>
      </c>
      <c r="C119" s="32"/>
      <c r="D119" s="36" t="s">
        <v>71</v>
      </c>
      <c r="E119" s="48">
        <v>132.72</v>
      </c>
      <c r="F119" s="48">
        <v>108.09</v>
      </c>
      <c r="G119" s="103">
        <f t="shared" si="2"/>
        <v>81.442133815551543</v>
      </c>
      <c r="H119" s="48">
        <v>106.18</v>
      </c>
      <c r="I119" s="48">
        <f t="shared" si="3"/>
        <v>101.79883217178376</v>
      </c>
    </row>
    <row r="120" spans="1:9" x14ac:dyDescent="0.25">
      <c r="A120" s="32"/>
      <c r="B120" s="33">
        <v>3295</v>
      </c>
      <c r="C120" s="32"/>
      <c r="D120" s="36" t="s">
        <v>72</v>
      </c>
      <c r="E120" s="48">
        <v>0</v>
      </c>
      <c r="F120" s="48">
        <v>1400</v>
      </c>
      <c r="G120" s="103">
        <v>0</v>
      </c>
      <c r="H120" s="48">
        <v>2485.23</v>
      </c>
      <c r="I120" s="48">
        <f t="shared" si="3"/>
        <v>56.332814266687592</v>
      </c>
    </row>
    <row r="121" spans="1:9" x14ac:dyDescent="0.25">
      <c r="A121" s="32"/>
      <c r="B121" s="33">
        <v>3296</v>
      </c>
      <c r="C121" s="32"/>
      <c r="D121" s="36" t="s">
        <v>73</v>
      </c>
      <c r="E121" s="48">
        <v>0</v>
      </c>
      <c r="F121" s="48">
        <v>0</v>
      </c>
      <c r="G121" s="103">
        <v>0</v>
      </c>
      <c r="H121" s="48">
        <v>4351.22</v>
      </c>
      <c r="I121" s="48">
        <f t="shared" si="3"/>
        <v>0</v>
      </c>
    </row>
    <row r="122" spans="1:9" x14ac:dyDescent="0.25">
      <c r="A122" s="32"/>
      <c r="B122" s="33">
        <v>3299</v>
      </c>
      <c r="C122" s="32"/>
      <c r="D122" s="36" t="s">
        <v>32</v>
      </c>
      <c r="E122" s="48">
        <v>2654.46</v>
      </c>
      <c r="F122" s="48">
        <v>4405.1099999999997</v>
      </c>
      <c r="G122" s="103">
        <f t="shared" si="2"/>
        <v>165.95126692434619</v>
      </c>
      <c r="H122" s="48">
        <v>2058.46</v>
      </c>
      <c r="I122" s="48">
        <f t="shared" si="3"/>
        <v>214.0002720480359</v>
      </c>
    </row>
    <row r="123" spans="1:9" x14ac:dyDescent="0.25">
      <c r="A123" s="9"/>
      <c r="B123" s="9"/>
      <c r="C123" s="10">
        <v>11</v>
      </c>
      <c r="D123" s="10" t="s">
        <v>13</v>
      </c>
      <c r="E123" s="48">
        <v>31.85</v>
      </c>
      <c r="F123" s="48">
        <v>10.45</v>
      </c>
      <c r="G123" s="103">
        <f t="shared" si="2"/>
        <v>32.810047095761377</v>
      </c>
      <c r="H123" s="48">
        <v>31.85</v>
      </c>
      <c r="I123" s="48">
        <f t="shared" si="3"/>
        <v>32.810047095761377</v>
      </c>
    </row>
    <row r="124" spans="1:9" x14ac:dyDescent="0.25">
      <c r="A124" s="12"/>
      <c r="B124" s="9"/>
      <c r="C124" s="10">
        <v>51</v>
      </c>
      <c r="D124" s="10" t="s">
        <v>87</v>
      </c>
      <c r="E124" s="48">
        <v>15417.08</v>
      </c>
      <c r="F124" s="48">
        <v>7692.81</v>
      </c>
      <c r="G124" s="103">
        <f t="shared" si="2"/>
        <v>49.897970303066472</v>
      </c>
      <c r="H124" s="48">
        <v>15875.77</v>
      </c>
      <c r="I124" s="48">
        <f t="shared" si="3"/>
        <v>48.456295348194132</v>
      </c>
    </row>
    <row r="125" spans="1:9" x14ac:dyDescent="0.25">
      <c r="A125" s="12"/>
      <c r="B125" s="9"/>
      <c r="C125" s="10">
        <v>43</v>
      </c>
      <c r="D125" s="10" t="s">
        <v>25</v>
      </c>
      <c r="E125" s="48">
        <v>10770.46</v>
      </c>
      <c r="F125" s="48">
        <v>8376.58</v>
      </c>
      <c r="G125" s="103">
        <f t="shared" si="2"/>
        <v>77.773651264662789</v>
      </c>
      <c r="H125" s="48">
        <v>4856.37</v>
      </c>
      <c r="I125" s="48">
        <f t="shared" si="3"/>
        <v>172.48644563737935</v>
      </c>
    </row>
    <row r="126" spans="1:9" x14ac:dyDescent="0.25">
      <c r="A126" s="12"/>
      <c r="B126" s="9"/>
      <c r="C126" s="10">
        <v>44</v>
      </c>
      <c r="D126" s="10" t="s">
        <v>121</v>
      </c>
      <c r="E126" s="48">
        <v>64835.09</v>
      </c>
      <c r="F126" s="48">
        <v>36231.54</v>
      </c>
      <c r="G126" s="103">
        <f t="shared" si="2"/>
        <v>55.882609247554072</v>
      </c>
      <c r="H126" s="48">
        <v>32951.339999999997</v>
      </c>
      <c r="I126" s="48">
        <f t="shared" si="3"/>
        <v>109.95467862611963</v>
      </c>
    </row>
    <row r="127" spans="1:9" x14ac:dyDescent="0.25">
      <c r="A127" s="12"/>
      <c r="B127" s="9"/>
      <c r="C127" s="10">
        <v>52</v>
      </c>
      <c r="D127" s="10" t="s">
        <v>24</v>
      </c>
      <c r="E127" s="48">
        <v>75154.289999999994</v>
      </c>
      <c r="F127" s="48">
        <v>78527.63</v>
      </c>
      <c r="G127" s="103">
        <f t="shared" si="2"/>
        <v>104.48855281581399</v>
      </c>
      <c r="H127" s="48">
        <v>49867.13</v>
      </c>
      <c r="I127" s="48">
        <f t="shared" si="3"/>
        <v>157.47373069194077</v>
      </c>
    </row>
    <row r="128" spans="1:9" x14ac:dyDescent="0.25">
      <c r="A128" s="12"/>
      <c r="B128" s="9"/>
      <c r="C128" s="10">
        <v>61</v>
      </c>
      <c r="D128" s="65" t="s">
        <v>122</v>
      </c>
      <c r="E128" s="48">
        <v>0</v>
      </c>
      <c r="F128" s="48">
        <v>2568.31</v>
      </c>
      <c r="G128" s="103">
        <v>0</v>
      </c>
      <c r="H128" s="48">
        <v>3809.14</v>
      </c>
      <c r="I128" s="48">
        <f t="shared" si="3"/>
        <v>67.424930561754095</v>
      </c>
    </row>
    <row r="129" spans="1:9" x14ac:dyDescent="0.25">
      <c r="A129" s="12"/>
      <c r="B129" s="9"/>
      <c r="C129" s="10"/>
      <c r="D129" s="65" t="s">
        <v>123</v>
      </c>
      <c r="E129" s="48">
        <v>166208.76999999999</v>
      </c>
      <c r="F129" s="48">
        <f>SUM(F123:F128)</f>
        <v>133407.32</v>
      </c>
      <c r="G129" s="103">
        <f t="shared" si="2"/>
        <v>80.26491020901004</v>
      </c>
      <c r="H129" s="48">
        <f>SUM(H123:H128)</f>
        <v>107391.59999999999</v>
      </c>
      <c r="I129" s="48">
        <f t="shared" si="3"/>
        <v>124.22509767989305</v>
      </c>
    </row>
    <row r="130" spans="1:9" x14ac:dyDescent="0.25">
      <c r="A130" s="32"/>
      <c r="B130" s="33">
        <v>34</v>
      </c>
      <c r="C130" s="32"/>
      <c r="D130" s="72" t="s">
        <v>33</v>
      </c>
      <c r="E130" s="48">
        <f>SUM(E131)</f>
        <v>597.25</v>
      </c>
      <c r="F130" s="48">
        <f>SUM(F131)</f>
        <v>466</v>
      </c>
      <c r="G130" s="103">
        <f t="shared" si="2"/>
        <v>78.024277940560907</v>
      </c>
      <c r="H130" s="48">
        <f>SUM(H131)</f>
        <v>3976.58</v>
      </c>
      <c r="I130" s="48">
        <f t="shared" si="3"/>
        <v>11.718612476047257</v>
      </c>
    </row>
    <row r="131" spans="1:9" x14ac:dyDescent="0.25">
      <c r="A131" s="32"/>
      <c r="B131" s="33">
        <v>343</v>
      </c>
      <c r="C131" s="32"/>
      <c r="D131" s="36" t="s">
        <v>34</v>
      </c>
      <c r="E131" s="48">
        <f>SUM(E132:E133)</f>
        <v>597.25</v>
      </c>
      <c r="F131" s="48">
        <f>SUM(F132:F133)</f>
        <v>466</v>
      </c>
      <c r="G131" s="103">
        <f t="shared" si="2"/>
        <v>78.024277940560907</v>
      </c>
      <c r="H131" s="48">
        <f>SUM(H132:H133)</f>
        <v>3976.58</v>
      </c>
      <c r="I131" s="48">
        <f t="shared" si="3"/>
        <v>11.718612476047257</v>
      </c>
    </row>
    <row r="132" spans="1:9" x14ac:dyDescent="0.25">
      <c r="A132" s="32"/>
      <c r="B132" s="33">
        <v>3431</v>
      </c>
      <c r="C132" s="32"/>
      <c r="D132" s="36" t="s">
        <v>74</v>
      </c>
      <c r="E132" s="48">
        <v>597.25</v>
      </c>
      <c r="F132" s="48">
        <v>466</v>
      </c>
      <c r="G132" s="103">
        <f t="shared" si="2"/>
        <v>78.024277940560907</v>
      </c>
      <c r="H132" s="48">
        <v>243.52</v>
      </c>
      <c r="I132" s="48">
        <f t="shared" si="3"/>
        <v>191.36005256241785</v>
      </c>
    </row>
    <row r="133" spans="1:9" x14ac:dyDescent="0.25">
      <c r="A133" s="32"/>
      <c r="B133" s="33">
        <v>3433</v>
      </c>
      <c r="C133" s="32"/>
      <c r="D133" s="36" t="s">
        <v>75</v>
      </c>
      <c r="E133" s="48">
        <v>0</v>
      </c>
      <c r="F133" s="48">
        <v>0</v>
      </c>
      <c r="G133" s="103">
        <v>0</v>
      </c>
      <c r="H133" s="48">
        <v>3733.06</v>
      </c>
      <c r="I133" s="48">
        <f t="shared" si="3"/>
        <v>0</v>
      </c>
    </row>
    <row r="134" spans="1:9" x14ac:dyDescent="0.25">
      <c r="A134" s="9"/>
      <c r="B134" s="9"/>
      <c r="C134" s="10">
        <v>11</v>
      </c>
      <c r="D134" s="10" t="s">
        <v>13</v>
      </c>
      <c r="E134" s="48">
        <v>0</v>
      </c>
      <c r="F134" s="48">
        <v>0</v>
      </c>
      <c r="G134" s="103">
        <v>0</v>
      </c>
      <c r="H134" s="48">
        <v>0</v>
      </c>
      <c r="I134" s="48">
        <v>0</v>
      </c>
    </row>
    <row r="135" spans="1:9" x14ac:dyDescent="0.25">
      <c r="A135" s="12"/>
      <c r="B135" s="9"/>
      <c r="C135" s="10">
        <v>51</v>
      </c>
      <c r="D135" s="10" t="s">
        <v>87</v>
      </c>
      <c r="E135" s="48">
        <v>0</v>
      </c>
      <c r="F135" s="48">
        <v>0</v>
      </c>
      <c r="G135" s="103">
        <v>0</v>
      </c>
      <c r="H135" s="48">
        <v>0</v>
      </c>
      <c r="I135" s="48">
        <v>0</v>
      </c>
    </row>
    <row r="136" spans="1:9" x14ac:dyDescent="0.25">
      <c r="A136" s="12"/>
      <c r="B136" s="9"/>
      <c r="C136" s="10">
        <v>44</v>
      </c>
      <c r="D136" s="10" t="s">
        <v>121</v>
      </c>
      <c r="E136" s="48">
        <v>597.25</v>
      </c>
      <c r="F136" s="48">
        <v>466</v>
      </c>
      <c r="G136" s="103">
        <f t="shared" si="2"/>
        <v>78.024277940560907</v>
      </c>
      <c r="H136" s="48">
        <v>243.52</v>
      </c>
      <c r="I136" s="48">
        <f t="shared" si="3"/>
        <v>191.36005256241785</v>
      </c>
    </row>
    <row r="137" spans="1:9" x14ac:dyDescent="0.25">
      <c r="A137" s="12"/>
      <c r="B137" s="9"/>
      <c r="C137" s="10">
        <v>43</v>
      </c>
      <c r="D137" s="10" t="s">
        <v>25</v>
      </c>
      <c r="E137" s="48">
        <v>0</v>
      </c>
      <c r="F137" s="48">
        <v>0</v>
      </c>
      <c r="G137" s="103">
        <v>0</v>
      </c>
      <c r="H137" s="48">
        <v>0</v>
      </c>
      <c r="I137" s="48">
        <v>0</v>
      </c>
    </row>
    <row r="138" spans="1:9" x14ac:dyDescent="0.25">
      <c r="A138" s="12"/>
      <c r="B138" s="9"/>
      <c r="C138" s="10">
        <v>52</v>
      </c>
      <c r="D138" s="10" t="s">
        <v>24</v>
      </c>
      <c r="E138" s="48">
        <v>0</v>
      </c>
      <c r="F138" s="48">
        <v>0</v>
      </c>
      <c r="G138" s="103">
        <v>0</v>
      </c>
      <c r="H138" s="48">
        <v>3733.06</v>
      </c>
      <c r="I138" s="48">
        <f t="shared" ref="I138:I169" si="6">SUM(F138/H138*100)</f>
        <v>0</v>
      </c>
    </row>
    <row r="139" spans="1:9" x14ac:dyDescent="0.25">
      <c r="A139" s="12"/>
      <c r="B139" s="9"/>
      <c r="C139" s="10"/>
      <c r="D139" s="65" t="s">
        <v>123</v>
      </c>
      <c r="E139" s="48">
        <v>597.25</v>
      </c>
      <c r="F139" s="48">
        <v>466</v>
      </c>
      <c r="G139" s="103">
        <f t="shared" ref="G139:G169" si="7">SUM(F139/E139*100)</f>
        <v>78.024277940560907</v>
      </c>
      <c r="H139" s="48">
        <f>SUM(H134:H138)</f>
        <v>3976.58</v>
      </c>
      <c r="I139" s="48">
        <f t="shared" si="6"/>
        <v>11.718612476047257</v>
      </c>
    </row>
    <row r="140" spans="1:9" ht="25.5" x14ac:dyDescent="0.25">
      <c r="A140" s="32"/>
      <c r="B140" s="85">
        <v>37</v>
      </c>
      <c r="C140" s="86"/>
      <c r="D140" s="72" t="s">
        <v>35</v>
      </c>
      <c r="E140" s="48">
        <f>SUM(E141)</f>
        <v>2389.0099999999998</v>
      </c>
      <c r="F140" s="48">
        <f>SUM(F141)</f>
        <v>305.39999999999998</v>
      </c>
      <c r="G140" s="103">
        <f t="shared" si="7"/>
        <v>12.783537950866677</v>
      </c>
      <c r="H140" s="48">
        <f>SUM(H141)</f>
        <v>258.32</v>
      </c>
      <c r="I140" s="48">
        <f t="shared" si="6"/>
        <v>118.22545679777021</v>
      </c>
    </row>
    <row r="141" spans="1:9" ht="25.5" x14ac:dyDescent="0.25">
      <c r="A141" s="32"/>
      <c r="B141" s="33">
        <v>372</v>
      </c>
      <c r="C141" s="32"/>
      <c r="D141" s="36" t="s">
        <v>36</v>
      </c>
      <c r="E141" s="48">
        <f>SUM(E142:E143)</f>
        <v>2389.0099999999998</v>
      </c>
      <c r="F141" s="48">
        <f>SUM(F142:F143)</f>
        <v>305.39999999999998</v>
      </c>
      <c r="G141" s="103">
        <f t="shared" si="7"/>
        <v>12.783537950866677</v>
      </c>
      <c r="H141" s="48">
        <f>SUM(H142:H143)</f>
        <v>258.32</v>
      </c>
      <c r="I141" s="48">
        <f t="shared" si="6"/>
        <v>118.22545679777021</v>
      </c>
    </row>
    <row r="142" spans="1:9" x14ac:dyDescent="0.25">
      <c r="A142" s="32"/>
      <c r="B142" s="33">
        <v>3721</v>
      </c>
      <c r="C142" s="32"/>
      <c r="D142" s="36" t="s">
        <v>76</v>
      </c>
      <c r="E142" s="48">
        <v>398.17</v>
      </c>
      <c r="F142" s="48">
        <v>305.39999999999998</v>
      </c>
      <c r="G142" s="103">
        <f t="shared" si="7"/>
        <v>76.700906647914195</v>
      </c>
      <c r="H142" s="48">
        <v>258.32</v>
      </c>
      <c r="I142" s="48">
        <f t="shared" si="6"/>
        <v>118.22545679777021</v>
      </c>
    </row>
    <row r="143" spans="1:9" x14ac:dyDescent="0.25">
      <c r="A143" s="32"/>
      <c r="B143" s="33">
        <v>3722</v>
      </c>
      <c r="C143" s="32"/>
      <c r="D143" s="36" t="s">
        <v>77</v>
      </c>
      <c r="E143" s="48">
        <v>1990.84</v>
      </c>
      <c r="F143" s="48">
        <v>0</v>
      </c>
      <c r="G143" s="103">
        <f t="shared" si="7"/>
        <v>0</v>
      </c>
      <c r="H143" s="48">
        <v>0</v>
      </c>
      <c r="I143" s="48">
        <v>0</v>
      </c>
    </row>
    <row r="144" spans="1:9" x14ac:dyDescent="0.25">
      <c r="A144" s="9"/>
      <c r="B144" s="9"/>
      <c r="C144" s="10">
        <v>11</v>
      </c>
      <c r="D144" s="10" t="s">
        <v>13</v>
      </c>
      <c r="E144" s="48">
        <v>0</v>
      </c>
      <c r="F144" s="48">
        <v>0</v>
      </c>
      <c r="G144" s="103">
        <v>0</v>
      </c>
      <c r="H144" s="48">
        <v>0</v>
      </c>
      <c r="I144" s="48">
        <v>0</v>
      </c>
    </row>
    <row r="145" spans="1:9" x14ac:dyDescent="0.25">
      <c r="A145" s="12"/>
      <c r="B145" s="9"/>
      <c r="C145" s="10">
        <v>51</v>
      </c>
      <c r="D145" s="10" t="s">
        <v>87</v>
      </c>
      <c r="E145" s="48">
        <v>0</v>
      </c>
      <c r="F145" s="48">
        <v>0</v>
      </c>
      <c r="G145" s="103">
        <v>0</v>
      </c>
      <c r="H145" s="48">
        <v>0</v>
      </c>
      <c r="I145" s="48">
        <v>0</v>
      </c>
    </row>
    <row r="146" spans="1:9" x14ac:dyDescent="0.25">
      <c r="A146" s="12"/>
      <c r="B146" s="9"/>
      <c r="C146" s="10">
        <v>43</v>
      </c>
      <c r="D146" s="10" t="s">
        <v>25</v>
      </c>
      <c r="E146" s="48">
        <v>0</v>
      </c>
      <c r="F146" s="48">
        <v>0</v>
      </c>
      <c r="G146" s="103">
        <v>0</v>
      </c>
      <c r="H146" s="48">
        <v>0</v>
      </c>
      <c r="I146" s="48">
        <v>0</v>
      </c>
    </row>
    <row r="147" spans="1:9" x14ac:dyDescent="0.25">
      <c r="A147" s="12"/>
      <c r="B147" s="9"/>
      <c r="C147" s="10">
        <v>52</v>
      </c>
      <c r="D147" s="10" t="s">
        <v>24</v>
      </c>
      <c r="E147" s="48">
        <v>2389.0100000000002</v>
      </c>
      <c r="F147" s="48">
        <v>305.39999999999998</v>
      </c>
      <c r="G147" s="103">
        <f t="shared" si="7"/>
        <v>12.783537950866675</v>
      </c>
      <c r="H147" s="48">
        <v>258.32</v>
      </c>
      <c r="I147" s="48">
        <f t="shared" si="6"/>
        <v>118.22545679777021</v>
      </c>
    </row>
    <row r="148" spans="1:9" x14ac:dyDescent="0.25">
      <c r="A148" s="12"/>
      <c r="B148" s="9"/>
      <c r="C148" s="10"/>
      <c r="D148" s="65" t="s">
        <v>123</v>
      </c>
      <c r="E148" s="48">
        <v>2389.0100000000002</v>
      </c>
      <c r="F148" s="48">
        <v>305.39999999999998</v>
      </c>
      <c r="G148" s="103">
        <f t="shared" si="7"/>
        <v>12.783537950866675</v>
      </c>
      <c r="H148" s="48">
        <v>258.32</v>
      </c>
      <c r="I148" s="48">
        <f t="shared" si="6"/>
        <v>118.22545679777021</v>
      </c>
    </row>
    <row r="149" spans="1:9" ht="25.5" x14ac:dyDescent="0.25">
      <c r="A149" s="95">
        <v>4</v>
      </c>
      <c r="B149" s="95">
        <v>4</v>
      </c>
      <c r="C149" s="96"/>
      <c r="D149" s="92" t="s">
        <v>26</v>
      </c>
      <c r="E149" s="93">
        <f>SUM(E150)</f>
        <v>26544.559999999998</v>
      </c>
      <c r="F149" s="93">
        <f>SUM(F150)</f>
        <v>5532.52</v>
      </c>
      <c r="G149" s="102">
        <f t="shared" si="7"/>
        <v>20.842387291407359</v>
      </c>
      <c r="H149" s="93">
        <f>SUM(H150)</f>
        <v>16840.71</v>
      </c>
      <c r="I149" s="105">
        <f t="shared" si="6"/>
        <v>32.852059087770058</v>
      </c>
    </row>
    <row r="150" spans="1:9" ht="25.5" x14ac:dyDescent="0.25">
      <c r="A150" s="32"/>
      <c r="B150" s="33">
        <v>42</v>
      </c>
      <c r="C150" s="32"/>
      <c r="D150" s="72" t="s">
        <v>26</v>
      </c>
      <c r="E150" s="48">
        <f>SUM(E151+E158)</f>
        <v>26544.559999999998</v>
      </c>
      <c r="F150" s="48">
        <f>SUM(F151+F158)</f>
        <v>5532.52</v>
      </c>
      <c r="G150" s="103">
        <f t="shared" si="7"/>
        <v>20.842387291407359</v>
      </c>
      <c r="H150" s="48">
        <f>SUM(H151+H158)</f>
        <v>16840.71</v>
      </c>
      <c r="I150" s="48">
        <f t="shared" si="6"/>
        <v>32.852059087770058</v>
      </c>
    </row>
    <row r="151" spans="1:9" x14ac:dyDescent="0.25">
      <c r="A151" s="32"/>
      <c r="B151" s="33">
        <v>422</v>
      </c>
      <c r="C151" s="32"/>
      <c r="D151" s="36" t="s">
        <v>37</v>
      </c>
      <c r="E151" s="48">
        <f>SUM(E152:E157)</f>
        <v>6636.1399999999994</v>
      </c>
      <c r="F151" s="48">
        <f>SUM(F152:F157)</f>
        <v>4648.46</v>
      </c>
      <c r="G151" s="103">
        <f t="shared" si="7"/>
        <v>70.047648181020904</v>
      </c>
      <c r="H151" s="48">
        <f>SUM(H152:H157)</f>
        <v>4232.07</v>
      </c>
      <c r="I151" s="48">
        <f t="shared" si="6"/>
        <v>109.83892043373575</v>
      </c>
    </row>
    <row r="152" spans="1:9" x14ac:dyDescent="0.25">
      <c r="A152" s="32"/>
      <c r="B152" s="33">
        <v>4221</v>
      </c>
      <c r="C152" s="32"/>
      <c r="D152" s="36" t="s">
        <v>78</v>
      </c>
      <c r="E152" s="48">
        <v>3981.68</v>
      </c>
      <c r="F152" s="48">
        <v>4648.46</v>
      </c>
      <c r="G152" s="103">
        <f t="shared" si="7"/>
        <v>116.74619758493903</v>
      </c>
      <c r="H152" s="48">
        <v>721.68</v>
      </c>
      <c r="I152" s="48">
        <f t="shared" si="6"/>
        <v>644.11650593060642</v>
      </c>
    </row>
    <row r="153" spans="1:9" x14ac:dyDescent="0.25">
      <c r="A153" s="32"/>
      <c r="B153" s="33">
        <v>4222</v>
      </c>
      <c r="C153" s="32"/>
      <c r="D153" s="36" t="s">
        <v>79</v>
      </c>
      <c r="E153" s="48">
        <v>1327.23</v>
      </c>
      <c r="F153" s="48">
        <v>0</v>
      </c>
      <c r="G153" s="103">
        <f t="shared" si="7"/>
        <v>0</v>
      </c>
      <c r="H153" s="48">
        <v>0</v>
      </c>
      <c r="I153" s="48">
        <v>0</v>
      </c>
    </row>
    <row r="154" spans="1:9" x14ac:dyDescent="0.25">
      <c r="A154" s="32"/>
      <c r="B154" s="33">
        <v>4223</v>
      </c>
      <c r="C154" s="32"/>
      <c r="D154" s="36" t="s">
        <v>80</v>
      </c>
      <c r="E154" s="48">
        <v>1327.23</v>
      </c>
      <c r="F154" s="48">
        <v>0</v>
      </c>
      <c r="G154" s="103">
        <f t="shared" si="7"/>
        <v>0</v>
      </c>
      <c r="H154" s="48">
        <v>0</v>
      </c>
      <c r="I154" s="48">
        <v>0</v>
      </c>
    </row>
    <row r="155" spans="1:9" x14ac:dyDescent="0.25">
      <c r="A155" s="32"/>
      <c r="B155" s="33">
        <v>4225</v>
      </c>
      <c r="C155" s="32"/>
      <c r="D155" s="36" t="s">
        <v>81</v>
      </c>
      <c r="E155" s="48">
        <v>0</v>
      </c>
      <c r="F155" s="48">
        <v>0</v>
      </c>
      <c r="G155" s="103">
        <v>0</v>
      </c>
      <c r="H155" s="48">
        <v>0</v>
      </c>
      <c r="I155" s="48">
        <v>0</v>
      </c>
    </row>
    <row r="156" spans="1:9" x14ac:dyDescent="0.25">
      <c r="A156" s="32"/>
      <c r="B156" s="33">
        <v>4226</v>
      </c>
      <c r="C156" s="32"/>
      <c r="D156" s="36" t="s">
        <v>82</v>
      </c>
      <c r="E156" s="48">
        <v>0</v>
      </c>
      <c r="F156" s="48">
        <v>0</v>
      </c>
      <c r="G156" s="103">
        <v>0</v>
      </c>
      <c r="H156" s="48">
        <v>0</v>
      </c>
      <c r="I156" s="48">
        <v>0</v>
      </c>
    </row>
    <row r="157" spans="1:9" x14ac:dyDescent="0.25">
      <c r="A157" s="32"/>
      <c r="B157" s="33">
        <v>4227</v>
      </c>
      <c r="C157" s="32"/>
      <c r="D157" s="36" t="s">
        <v>83</v>
      </c>
      <c r="E157" s="48">
        <v>0</v>
      </c>
      <c r="F157" s="48">
        <v>0</v>
      </c>
      <c r="G157" s="103">
        <v>0</v>
      </c>
      <c r="H157" s="48">
        <v>3510.39</v>
      </c>
      <c r="I157" s="48">
        <f t="shared" si="6"/>
        <v>0</v>
      </c>
    </row>
    <row r="158" spans="1:9" ht="25.5" x14ac:dyDescent="0.25">
      <c r="A158" s="32"/>
      <c r="B158" s="33">
        <v>424</v>
      </c>
      <c r="C158" s="32"/>
      <c r="D158" s="36" t="s">
        <v>38</v>
      </c>
      <c r="E158" s="48">
        <f>SUM(E159)</f>
        <v>19908.419999999998</v>
      </c>
      <c r="F158" s="48">
        <f>SUM(F159)</f>
        <v>884.06</v>
      </c>
      <c r="G158" s="103">
        <f t="shared" si="7"/>
        <v>4.4406336615361743</v>
      </c>
      <c r="H158" s="48">
        <f>SUM(H159)</f>
        <v>12608.64</v>
      </c>
      <c r="I158" s="48">
        <f t="shared" si="6"/>
        <v>7.0115412923201861</v>
      </c>
    </row>
    <row r="159" spans="1:9" x14ac:dyDescent="0.25">
      <c r="A159" s="32"/>
      <c r="B159" s="33">
        <v>4241</v>
      </c>
      <c r="C159" s="32"/>
      <c r="D159" s="36" t="s">
        <v>84</v>
      </c>
      <c r="E159" s="48">
        <v>19908.419999999998</v>
      </c>
      <c r="F159" s="48">
        <v>884.06</v>
      </c>
      <c r="G159" s="103">
        <f t="shared" si="7"/>
        <v>4.4406336615361743</v>
      </c>
      <c r="H159" s="48">
        <v>12608.64</v>
      </c>
      <c r="I159" s="48">
        <f t="shared" si="6"/>
        <v>7.0115412923201861</v>
      </c>
    </row>
    <row r="160" spans="1:9" x14ac:dyDescent="0.25">
      <c r="A160" s="9"/>
      <c r="B160" s="9"/>
      <c r="C160" s="10">
        <v>11</v>
      </c>
      <c r="D160" s="10" t="s">
        <v>13</v>
      </c>
      <c r="E160" s="48">
        <v>0</v>
      </c>
      <c r="F160" s="48">
        <v>0</v>
      </c>
      <c r="G160" s="103">
        <v>0</v>
      </c>
      <c r="H160" s="48">
        <v>12607.44</v>
      </c>
      <c r="I160" s="48">
        <f t="shared" si="6"/>
        <v>0</v>
      </c>
    </row>
    <row r="161" spans="1:10" x14ac:dyDescent="0.25">
      <c r="A161" s="12"/>
      <c r="B161" s="9"/>
      <c r="C161" s="10">
        <v>51</v>
      </c>
      <c r="D161" s="10" t="s">
        <v>87</v>
      </c>
      <c r="E161" s="48">
        <v>0</v>
      </c>
      <c r="F161" s="48">
        <v>167.09</v>
      </c>
      <c r="G161" s="103">
        <v>0</v>
      </c>
      <c r="H161" s="48">
        <v>0</v>
      </c>
      <c r="I161" s="48">
        <v>0</v>
      </c>
    </row>
    <row r="162" spans="1:10" x14ac:dyDescent="0.25">
      <c r="A162" s="12"/>
      <c r="B162" s="9"/>
      <c r="C162" s="10">
        <v>43</v>
      </c>
      <c r="D162" s="10" t="s">
        <v>25</v>
      </c>
      <c r="E162" s="48">
        <v>0</v>
      </c>
      <c r="F162" s="48">
        <v>0</v>
      </c>
      <c r="G162" s="103">
        <v>0</v>
      </c>
      <c r="H162" s="48">
        <v>0</v>
      </c>
      <c r="I162" s="48">
        <v>0</v>
      </c>
    </row>
    <row r="163" spans="1:10" x14ac:dyDescent="0.25">
      <c r="A163" s="12"/>
      <c r="B163" s="9"/>
      <c r="C163" s="10">
        <v>44</v>
      </c>
      <c r="D163" s="10" t="s">
        <v>121</v>
      </c>
      <c r="E163" s="48">
        <v>0</v>
      </c>
      <c r="F163" s="48">
        <v>0</v>
      </c>
      <c r="G163" s="103">
        <v>0</v>
      </c>
      <c r="H163" s="48">
        <v>4233.2700000000004</v>
      </c>
      <c r="I163" s="48">
        <f t="shared" si="6"/>
        <v>0</v>
      </c>
    </row>
    <row r="164" spans="1:10" x14ac:dyDescent="0.25">
      <c r="A164" s="12"/>
      <c r="B164" s="9"/>
      <c r="C164" s="10">
        <v>52</v>
      </c>
      <c r="D164" s="10" t="s">
        <v>24</v>
      </c>
      <c r="E164" s="48">
        <v>26544.560000000001</v>
      </c>
      <c r="F164" s="48">
        <v>2812.5</v>
      </c>
      <c r="G164" s="103">
        <f t="shared" si="7"/>
        <v>10.595391296747808</v>
      </c>
      <c r="H164" s="48">
        <v>0</v>
      </c>
      <c r="I164" s="48">
        <v>0</v>
      </c>
    </row>
    <row r="165" spans="1:10" x14ac:dyDescent="0.25">
      <c r="A165" s="30"/>
      <c r="B165" s="40"/>
      <c r="C165" s="41">
        <v>61</v>
      </c>
      <c r="D165" s="65" t="s">
        <v>122</v>
      </c>
      <c r="E165" s="48">
        <v>0</v>
      </c>
      <c r="F165" s="48">
        <v>2552.9299999999998</v>
      </c>
      <c r="G165" s="103">
        <v>0</v>
      </c>
      <c r="H165" s="48">
        <v>0</v>
      </c>
      <c r="I165" s="48">
        <v>0</v>
      </c>
    </row>
    <row r="166" spans="1:10" s="67" customFormat="1" x14ac:dyDescent="0.25">
      <c r="A166" s="30"/>
      <c r="B166" s="40"/>
      <c r="C166" s="41"/>
      <c r="D166" s="65" t="s">
        <v>123</v>
      </c>
      <c r="E166" s="48">
        <v>26544.560000000001</v>
      </c>
      <c r="F166" s="48">
        <f>SUM(F160:F165)</f>
        <v>5532.52</v>
      </c>
      <c r="G166" s="103">
        <f t="shared" si="7"/>
        <v>20.842387291407356</v>
      </c>
      <c r="H166" s="48">
        <f>SUM(H160:H165)</f>
        <v>16840.71</v>
      </c>
      <c r="I166" s="48">
        <f t="shared" si="6"/>
        <v>32.852059087770058</v>
      </c>
    </row>
    <row r="167" spans="1:10" x14ac:dyDescent="0.25">
      <c r="A167" s="30"/>
      <c r="B167" s="40"/>
      <c r="C167" s="41"/>
      <c r="D167" s="65"/>
      <c r="E167" s="48"/>
      <c r="F167" s="48"/>
      <c r="G167" s="103"/>
      <c r="H167" s="48"/>
      <c r="I167" s="48"/>
    </row>
    <row r="168" spans="1:10" x14ac:dyDescent="0.25">
      <c r="A168" s="132" t="s">
        <v>90</v>
      </c>
      <c r="B168" s="133"/>
      <c r="C168" s="133"/>
      <c r="D168" s="134"/>
      <c r="E168" s="48">
        <v>1285953.94</v>
      </c>
      <c r="F168" s="48">
        <f>SUM(F72+F149)</f>
        <v>718134.14</v>
      </c>
      <c r="G168" s="103">
        <f t="shared" si="7"/>
        <v>55.844468270768708</v>
      </c>
      <c r="H168" s="48">
        <f>SUM(H72+H149)</f>
        <v>624486.06999999983</v>
      </c>
      <c r="I168" s="48">
        <f t="shared" si="6"/>
        <v>114.99602224914322</v>
      </c>
    </row>
    <row r="169" spans="1:10" x14ac:dyDescent="0.25">
      <c r="A169" s="132" t="s">
        <v>124</v>
      </c>
      <c r="B169" s="133"/>
      <c r="C169" s="133"/>
      <c r="D169" s="134"/>
      <c r="E169" s="48">
        <v>1285953.94</v>
      </c>
      <c r="F169" s="48">
        <f>SUM(F87+F129+F139+F148+F166)</f>
        <v>718134.14</v>
      </c>
      <c r="G169" s="103">
        <f t="shared" si="7"/>
        <v>55.844468270768708</v>
      </c>
      <c r="H169" s="48">
        <f>SUM(H87+H129+H139+H148+H166)</f>
        <v>624486.06999999983</v>
      </c>
      <c r="I169" s="48">
        <f t="shared" si="6"/>
        <v>114.99602224914322</v>
      </c>
    </row>
    <row r="170" spans="1:10" x14ac:dyDescent="0.25">
      <c r="A170" s="107"/>
      <c r="B170" s="107"/>
      <c r="C170" s="107"/>
      <c r="D170" s="107"/>
      <c r="E170" s="107"/>
      <c r="F170" s="107"/>
      <c r="H170" s="107"/>
      <c r="J170" s="107"/>
    </row>
    <row r="171" spans="1:10" x14ac:dyDescent="0.25">
      <c r="A171" s="125" t="s">
        <v>169</v>
      </c>
      <c r="B171" s="125"/>
      <c r="C171" s="125"/>
      <c r="D171" s="125"/>
      <c r="E171" s="125"/>
      <c r="F171" s="125"/>
      <c r="G171" s="125"/>
      <c r="H171" s="125"/>
      <c r="I171" s="125"/>
      <c r="J171" s="125"/>
    </row>
    <row r="172" spans="1:10" x14ac:dyDescent="0.25">
      <c r="A172" s="114"/>
      <c r="B172" s="114"/>
      <c r="C172" s="114"/>
      <c r="D172" s="114"/>
      <c r="E172" s="114"/>
      <c r="F172" s="114"/>
      <c r="G172" s="115"/>
      <c r="H172" s="114"/>
      <c r="I172" s="115"/>
      <c r="J172" s="114"/>
    </row>
  </sheetData>
  <mergeCells count="8">
    <mergeCell ref="A171:J171"/>
    <mergeCell ref="A169:D169"/>
    <mergeCell ref="A168:D168"/>
    <mergeCell ref="A70:E70"/>
    <mergeCell ref="A1:I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32B8-B0DD-40C0-AB29-2BEC7AFE75F2}">
  <dimension ref="A1:F14"/>
  <sheetViews>
    <sheetView tabSelected="1" workbookViewId="0">
      <selection activeCell="C14" sqref="C14"/>
    </sheetView>
  </sheetViews>
  <sheetFormatPr defaultRowHeight="15" x14ac:dyDescent="0.25"/>
  <cols>
    <col min="1" max="1" width="43.7109375" customWidth="1"/>
    <col min="2" max="2" width="25.42578125" customWidth="1"/>
    <col min="3" max="3" width="16" customWidth="1"/>
    <col min="4" max="4" width="14.85546875" customWidth="1"/>
    <col min="5" max="5" width="14.140625" customWidth="1"/>
    <col min="6" max="6" width="15.42578125" customWidth="1"/>
  </cols>
  <sheetData>
    <row r="1" spans="1:6" ht="15.75" x14ac:dyDescent="0.25">
      <c r="A1" s="158" t="s">
        <v>172</v>
      </c>
      <c r="B1" s="158"/>
      <c r="C1" s="158"/>
      <c r="D1" s="158"/>
      <c r="E1" s="158"/>
      <c r="F1" s="158"/>
    </row>
    <row r="2" spans="1:6" ht="18" x14ac:dyDescent="0.25">
      <c r="A2" s="159"/>
      <c r="B2" s="159"/>
      <c r="C2" s="159"/>
      <c r="D2" s="159"/>
      <c r="E2" s="159"/>
      <c r="F2" s="159"/>
    </row>
    <row r="3" spans="1:6" ht="15.75" x14ac:dyDescent="0.25">
      <c r="A3" s="158" t="s">
        <v>18</v>
      </c>
      <c r="B3" s="158"/>
      <c r="C3" s="158"/>
      <c r="D3" s="158"/>
      <c r="E3" s="160"/>
      <c r="F3" s="160"/>
    </row>
    <row r="4" spans="1:6" ht="18" x14ac:dyDescent="0.25">
      <c r="A4" s="159"/>
      <c r="B4" s="159"/>
      <c r="C4" s="159"/>
      <c r="D4" s="159"/>
      <c r="E4" s="161"/>
      <c r="F4" s="161"/>
    </row>
    <row r="5" spans="1:6" ht="15.75" x14ac:dyDescent="0.25">
      <c r="A5" s="158" t="s">
        <v>8</v>
      </c>
      <c r="B5" s="128"/>
      <c r="C5" s="128"/>
      <c r="D5" s="128"/>
      <c r="E5" s="128"/>
      <c r="F5" s="128"/>
    </row>
    <row r="6" spans="1:6" ht="18" x14ac:dyDescent="0.25">
      <c r="A6" s="159"/>
      <c r="B6" s="159"/>
      <c r="C6" s="159"/>
      <c r="D6" s="159"/>
      <c r="E6" s="161"/>
      <c r="F6" s="161"/>
    </row>
    <row r="7" spans="1:6" ht="15.75" x14ac:dyDescent="0.25">
      <c r="A7" s="158" t="s">
        <v>173</v>
      </c>
      <c r="B7" s="162"/>
      <c r="C7" s="162"/>
      <c r="D7" s="162"/>
      <c r="E7" s="162"/>
      <c r="F7" s="162"/>
    </row>
    <row r="8" spans="1:6" ht="18" x14ac:dyDescent="0.25">
      <c r="A8" s="159"/>
      <c r="B8" s="159"/>
      <c r="C8" s="159"/>
      <c r="D8" s="159"/>
      <c r="E8" s="161"/>
      <c r="F8" s="161"/>
    </row>
    <row r="9" spans="1:6" ht="45" x14ac:dyDescent="0.25">
      <c r="A9" s="163" t="s">
        <v>174</v>
      </c>
      <c r="B9" s="87" t="s">
        <v>133</v>
      </c>
      <c r="C9" s="87" t="s">
        <v>160</v>
      </c>
      <c r="D9" s="89" t="s">
        <v>167</v>
      </c>
      <c r="E9" s="88" t="s">
        <v>161</v>
      </c>
      <c r="F9" s="90" t="s">
        <v>168</v>
      </c>
    </row>
    <row r="10" spans="1:6" ht="17.25" customHeight="1" x14ac:dyDescent="0.25">
      <c r="A10" s="164" t="s">
        <v>175</v>
      </c>
      <c r="B10" s="56">
        <v>1285953.95</v>
      </c>
      <c r="C10" s="56">
        <f t="shared" ref="C10:F10" si="0">C11</f>
        <v>731242.65</v>
      </c>
      <c r="D10" s="56">
        <f>SUM(C10/B10*100)</f>
        <v>56.863828599772184</v>
      </c>
      <c r="E10" s="56">
        <f t="shared" si="0"/>
        <v>624486.06999999995</v>
      </c>
      <c r="F10" s="56">
        <f>SUM(C10/E10*100)</f>
        <v>117.09510990373253</v>
      </c>
    </row>
    <row r="11" spans="1:6" ht="13.5" customHeight="1" x14ac:dyDescent="0.25">
      <c r="A11" s="164" t="s">
        <v>176</v>
      </c>
      <c r="B11" s="56">
        <f>SUM(B12:B14)</f>
        <v>1285953.95</v>
      </c>
      <c r="C11" s="56">
        <f t="shared" ref="C11:F11" si="1">SUM(C12,C13,C14)</f>
        <v>731242.65</v>
      </c>
      <c r="D11" s="56">
        <f t="shared" ref="D11:D14" si="2">SUM(C11/B11*100)</f>
        <v>56.863828599772184</v>
      </c>
      <c r="E11" s="56">
        <f t="shared" si="1"/>
        <v>624486.06999999995</v>
      </c>
      <c r="F11" s="56">
        <f t="shared" ref="F11:F14" si="3">SUM(C11/E11*100)</f>
        <v>117.09510990373253</v>
      </c>
    </row>
    <row r="12" spans="1:6" ht="18.75" customHeight="1" x14ac:dyDescent="0.25">
      <c r="A12" s="165" t="s">
        <v>177</v>
      </c>
      <c r="B12" s="49">
        <v>1264002.72</v>
      </c>
      <c r="C12" s="167">
        <v>718134.14</v>
      </c>
      <c r="D12" s="56">
        <f t="shared" si="2"/>
        <v>56.814287551533113</v>
      </c>
      <c r="E12" s="167">
        <v>624486.06999999995</v>
      </c>
      <c r="F12" s="56">
        <f t="shared" si="3"/>
        <v>114.99602224914322</v>
      </c>
    </row>
    <row r="13" spans="1:6" ht="21" customHeight="1" x14ac:dyDescent="0.25">
      <c r="A13" s="166" t="s">
        <v>178</v>
      </c>
      <c r="B13" s="49">
        <v>20677.099999999999</v>
      </c>
      <c r="C13" s="167">
        <v>13108.51</v>
      </c>
      <c r="D13" s="56">
        <f t="shared" si="2"/>
        <v>63.396269302755229</v>
      </c>
      <c r="E13" s="167">
        <v>0</v>
      </c>
      <c r="F13" s="56">
        <v>0</v>
      </c>
    </row>
    <row r="14" spans="1:6" ht="30.75" customHeight="1" x14ac:dyDescent="0.25">
      <c r="A14" s="166" t="s">
        <v>179</v>
      </c>
      <c r="B14" s="49">
        <v>1274.1300000000001</v>
      </c>
      <c r="C14" s="167"/>
      <c r="D14" s="56">
        <f t="shared" si="2"/>
        <v>0</v>
      </c>
      <c r="E14" s="167">
        <v>0</v>
      </c>
      <c r="F14" s="56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7"/>
  <sheetViews>
    <sheetView topLeftCell="A396" zoomScaleNormal="100" workbookViewId="0">
      <selection activeCell="A416" sqref="A416:F417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6" width="18" customWidth="1"/>
  </cols>
  <sheetData>
    <row r="1" spans="1:6" ht="56.25" customHeight="1" x14ac:dyDescent="0.25">
      <c r="A1" s="126" t="s">
        <v>166</v>
      </c>
      <c r="B1" s="126"/>
      <c r="C1" s="126"/>
      <c r="D1" s="126"/>
      <c r="E1" s="126"/>
      <c r="F1" s="126"/>
    </row>
    <row r="2" spans="1:6" ht="18" x14ac:dyDescent="0.25">
      <c r="A2" s="4"/>
      <c r="B2" s="4"/>
      <c r="C2" s="4"/>
      <c r="D2" s="4"/>
      <c r="E2" s="18"/>
      <c r="F2" s="18"/>
    </row>
    <row r="3" spans="1:6" ht="18" customHeight="1" x14ac:dyDescent="0.25">
      <c r="A3" s="76" t="s">
        <v>17</v>
      </c>
      <c r="B3" s="71"/>
      <c r="C3" s="71"/>
      <c r="D3" s="71"/>
      <c r="E3" s="71"/>
    </row>
    <row r="4" spans="1:6" ht="18" x14ac:dyDescent="0.25">
      <c r="A4" s="4"/>
      <c r="B4" s="4"/>
      <c r="C4" s="4"/>
      <c r="D4" s="4"/>
      <c r="E4" s="18"/>
      <c r="F4" s="18"/>
    </row>
    <row r="5" spans="1:6" ht="25.5" x14ac:dyDescent="0.25">
      <c r="A5" s="146" t="s">
        <v>19</v>
      </c>
      <c r="B5" s="147"/>
      <c r="C5" s="148"/>
      <c r="D5" s="16" t="s">
        <v>20</v>
      </c>
      <c r="E5" s="52" t="s">
        <v>132</v>
      </c>
      <c r="F5" s="58" t="s">
        <v>152</v>
      </c>
    </row>
    <row r="6" spans="1:6" x14ac:dyDescent="0.25">
      <c r="A6" s="137" t="s">
        <v>141</v>
      </c>
      <c r="B6" s="138"/>
      <c r="C6" s="139"/>
      <c r="D6" s="72" t="s">
        <v>140</v>
      </c>
      <c r="E6" s="8"/>
      <c r="F6" s="8"/>
    </row>
    <row r="7" spans="1:6" ht="22.5" customHeight="1" x14ac:dyDescent="0.25">
      <c r="A7" s="137" t="s">
        <v>137</v>
      </c>
      <c r="B7" s="138"/>
      <c r="C7" s="139"/>
      <c r="D7" s="72" t="s">
        <v>86</v>
      </c>
      <c r="E7" s="8"/>
      <c r="F7" s="8"/>
    </row>
    <row r="8" spans="1:6" ht="24.75" customHeight="1" x14ac:dyDescent="0.25">
      <c r="A8" s="140" t="s">
        <v>142</v>
      </c>
      <c r="B8" s="141"/>
      <c r="C8" s="142"/>
      <c r="D8" s="73" t="s">
        <v>87</v>
      </c>
      <c r="E8" s="8"/>
      <c r="F8" s="8"/>
    </row>
    <row r="9" spans="1:6" x14ac:dyDescent="0.25">
      <c r="A9" s="137">
        <v>3</v>
      </c>
      <c r="B9" s="138"/>
      <c r="C9" s="139"/>
      <c r="D9" s="72" t="s">
        <v>15</v>
      </c>
      <c r="E9" s="54">
        <f>SUM(E10+E20)</f>
        <v>4994.3599999999997</v>
      </c>
      <c r="F9" s="54">
        <f>SUM(F10+F20)</f>
        <v>2402.4</v>
      </c>
    </row>
    <row r="10" spans="1:6" x14ac:dyDescent="0.25">
      <c r="A10" s="143">
        <v>31</v>
      </c>
      <c r="B10" s="144"/>
      <c r="C10" s="145"/>
      <c r="D10" s="72" t="s">
        <v>16</v>
      </c>
      <c r="E10" s="54">
        <f>SUM(E11+E15+E17)</f>
        <v>4707.6799999999994</v>
      </c>
      <c r="F10" s="54">
        <f>SUM(F11+F15+F17)</f>
        <v>2308.39</v>
      </c>
    </row>
    <row r="11" spans="1:6" x14ac:dyDescent="0.25">
      <c r="A11" s="37">
        <v>311</v>
      </c>
      <c r="B11" s="38"/>
      <c r="C11" s="39"/>
      <c r="D11" s="36" t="s">
        <v>27</v>
      </c>
      <c r="E11" s="100">
        <v>3928.6</v>
      </c>
      <c r="F11" s="100">
        <v>1922.68</v>
      </c>
    </row>
    <row r="12" spans="1:6" x14ac:dyDescent="0.25">
      <c r="A12" s="37">
        <v>3111</v>
      </c>
      <c r="B12" s="38"/>
      <c r="C12" s="39"/>
      <c r="D12" s="36" t="s">
        <v>39</v>
      </c>
      <c r="E12" s="100">
        <v>3928.6</v>
      </c>
      <c r="F12" s="100">
        <v>1922.68</v>
      </c>
    </row>
    <row r="13" spans="1:6" x14ac:dyDescent="0.25">
      <c r="A13" s="37">
        <v>3113</v>
      </c>
      <c r="B13" s="38"/>
      <c r="C13" s="39"/>
      <c r="D13" s="36" t="s">
        <v>40</v>
      </c>
      <c r="E13" s="100">
        <v>0</v>
      </c>
      <c r="F13" s="100">
        <v>0</v>
      </c>
    </row>
    <row r="14" spans="1:6" x14ac:dyDescent="0.25">
      <c r="A14" s="37">
        <v>3114</v>
      </c>
      <c r="B14" s="38"/>
      <c r="C14" s="39"/>
      <c r="D14" s="36" t="s">
        <v>41</v>
      </c>
      <c r="E14" s="100">
        <v>0</v>
      </c>
      <c r="F14" s="100">
        <v>0</v>
      </c>
    </row>
    <row r="15" spans="1:6" x14ac:dyDescent="0.25">
      <c r="A15" s="37">
        <v>312</v>
      </c>
      <c r="B15" s="38"/>
      <c r="C15" s="39"/>
      <c r="D15" s="36" t="s">
        <v>42</v>
      </c>
      <c r="E15" s="100">
        <v>132.72</v>
      </c>
      <c r="F15" s="100">
        <v>0</v>
      </c>
    </row>
    <row r="16" spans="1:6" x14ac:dyDescent="0.25">
      <c r="A16" s="37">
        <v>3121</v>
      </c>
      <c r="B16" s="38"/>
      <c r="C16" s="39"/>
      <c r="D16" s="36" t="s">
        <v>43</v>
      </c>
      <c r="E16" s="100">
        <v>132.72</v>
      </c>
      <c r="F16" s="100">
        <v>0</v>
      </c>
    </row>
    <row r="17" spans="1:6" x14ac:dyDescent="0.25">
      <c r="A17" s="37">
        <v>313</v>
      </c>
      <c r="B17" s="38"/>
      <c r="C17" s="39"/>
      <c r="D17" s="36" t="s">
        <v>28</v>
      </c>
      <c r="E17" s="100">
        <v>646.36</v>
      </c>
      <c r="F17" s="100">
        <v>385.71</v>
      </c>
    </row>
    <row r="18" spans="1:6" x14ac:dyDescent="0.25">
      <c r="A18" s="37">
        <v>3131</v>
      </c>
      <c r="B18" s="38"/>
      <c r="C18" s="39"/>
      <c r="D18" s="36" t="s">
        <v>44</v>
      </c>
      <c r="E18" s="100">
        <v>0</v>
      </c>
      <c r="F18" s="100">
        <v>0</v>
      </c>
    </row>
    <row r="19" spans="1:6" ht="25.5" x14ac:dyDescent="0.25">
      <c r="A19" s="37">
        <v>3132</v>
      </c>
      <c r="B19" s="38"/>
      <c r="C19" s="39"/>
      <c r="D19" s="36" t="s">
        <v>45</v>
      </c>
      <c r="E19" s="100">
        <v>646.36</v>
      </c>
      <c r="F19" s="100">
        <v>385.71</v>
      </c>
    </row>
    <row r="20" spans="1:6" x14ac:dyDescent="0.25">
      <c r="A20" s="143">
        <v>32</v>
      </c>
      <c r="B20" s="144"/>
      <c r="C20" s="145"/>
      <c r="D20" s="72" t="s">
        <v>21</v>
      </c>
      <c r="E20" s="54">
        <f>SUM(E21)</f>
        <v>286.68</v>
      </c>
      <c r="F20" s="54">
        <f>SUM(F21)</f>
        <v>94.01</v>
      </c>
    </row>
    <row r="21" spans="1:6" x14ac:dyDescent="0.25">
      <c r="A21" s="37">
        <v>321</v>
      </c>
      <c r="B21" s="38"/>
      <c r="C21" s="39"/>
      <c r="D21" s="36" t="s">
        <v>29</v>
      </c>
      <c r="E21" s="100">
        <v>286.68</v>
      </c>
      <c r="F21" s="100">
        <v>94.01</v>
      </c>
    </row>
    <row r="22" spans="1:6" x14ac:dyDescent="0.25">
      <c r="A22" s="37">
        <v>3211</v>
      </c>
      <c r="B22" s="38"/>
      <c r="C22" s="39"/>
      <c r="D22" s="36" t="s">
        <v>46</v>
      </c>
      <c r="E22" s="100">
        <v>0</v>
      </c>
      <c r="F22" s="100">
        <v>0</v>
      </c>
    </row>
    <row r="23" spans="1:6" ht="25.5" x14ac:dyDescent="0.25">
      <c r="A23" s="37">
        <v>3212</v>
      </c>
      <c r="B23" s="38"/>
      <c r="C23" s="39"/>
      <c r="D23" s="36" t="s">
        <v>111</v>
      </c>
      <c r="E23" s="100">
        <v>286.68</v>
      </c>
      <c r="F23" s="100">
        <v>94.01</v>
      </c>
    </row>
    <row r="24" spans="1:6" x14ac:dyDescent="0.25">
      <c r="A24" s="37">
        <v>3213</v>
      </c>
      <c r="B24" s="38"/>
      <c r="C24" s="39"/>
      <c r="D24" s="36" t="s">
        <v>48</v>
      </c>
      <c r="E24" s="100">
        <v>0</v>
      </c>
      <c r="F24" s="100">
        <v>0</v>
      </c>
    </row>
    <row r="25" spans="1:6" ht="25.5" x14ac:dyDescent="0.25">
      <c r="A25" s="37">
        <v>3214</v>
      </c>
      <c r="B25" s="38"/>
      <c r="C25" s="39"/>
      <c r="D25" s="36" t="s">
        <v>49</v>
      </c>
      <c r="E25" s="100">
        <v>0</v>
      </c>
      <c r="F25" s="100">
        <v>0</v>
      </c>
    </row>
    <row r="26" spans="1:6" x14ac:dyDescent="0.25">
      <c r="A26" s="97"/>
      <c r="B26" s="98"/>
      <c r="C26" s="99"/>
      <c r="D26" s="75" t="s">
        <v>85</v>
      </c>
      <c r="E26" s="54">
        <v>4994.3599999999997</v>
      </c>
      <c r="F26" s="54">
        <v>2402.4</v>
      </c>
    </row>
    <row r="27" spans="1:6" x14ac:dyDescent="0.25">
      <c r="A27" s="37"/>
      <c r="B27" s="38"/>
      <c r="C27" s="39"/>
      <c r="D27" s="36"/>
      <c r="E27" s="8"/>
      <c r="F27" s="8"/>
    </row>
    <row r="28" spans="1:6" ht="25.5" x14ac:dyDescent="0.25">
      <c r="A28" s="146" t="s">
        <v>19</v>
      </c>
      <c r="B28" s="147"/>
      <c r="C28" s="148"/>
      <c r="D28" s="16" t="s">
        <v>20</v>
      </c>
      <c r="E28" s="52" t="s">
        <v>132</v>
      </c>
      <c r="F28" s="59" t="s">
        <v>152</v>
      </c>
    </row>
    <row r="29" spans="1:6" ht="15" customHeight="1" x14ac:dyDescent="0.25">
      <c r="A29" s="137" t="s">
        <v>141</v>
      </c>
      <c r="B29" s="138"/>
      <c r="C29" s="139"/>
      <c r="D29" s="53" t="s">
        <v>140</v>
      </c>
      <c r="E29" s="8"/>
      <c r="F29" s="8"/>
    </row>
    <row r="30" spans="1:6" ht="15" customHeight="1" x14ac:dyDescent="0.25">
      <c r="A30" s="137" t="s">
        <v>134</v>
      </c>
      <c r="B30" s="138"/>
      <c r="C30" s="139"/>
      <c r="D30" s="35" t="s">
        <v>86</v>
      </c>
      <c r="E30" s="8"/>
      <c r="F30" s="8"/>
    </row>
    <row r="31" spans="1:6" ht="14.25" customHeight="1" x14ac:dyDescent="0.25">
      <c r="A31" s="140" t="s">
        <v>143</v>
      </c>
      <c r="B31" s="141"/>
      <c r="C31" s="142"/>
      <c r="D31" s="47" t="s">
        <v>116</v>
      </c>
      <c r="E31" s="8"/>
      <c r="F31" s="8"/>
    </row>
    <row r="32" spans="1:6" ht="15" customHeight="1" x14ac:dyDescent="0.25">
      <c r="A32" s="137">
        <v>3</v>
      </c>
      <c r="B32" s="138"/>
      <c r="C32" s="139"/>
      <c r="D32" s="72" t="s">
        <v>15</v>
      </c>
      <c r="E32" s="55">
        <f>SUM(E33+E43)</f>
        <v>552.38</v>
      </c>
      <c r="F32" s="55">
        <f>SUM(F33+F43)</f>
        <v>1226.03</v>
      </c>
    </row>
    <row r="33" spans="1:6" x14ac:dyDescent="0.25">
      <c r="A33" s="143">
        <v>31</v>
      </c>
      <c r="B33" s="144"/>
      <c r="C33" s="145"/>
      <c r="D33" s="72" t="s">
        <v>16</v>
      </c>
      <c r="E33" s="55">
        <f>SUM(E34+E38+E40)</f>
        <v>520.53</v>
      </c>
      <c r="F33" s="55">
        <f>SUM(F34+F38+F40)</f>
        <v>1215.58</v>
      </c>
    </row>
    <row r="34" spans="1:6" x14ac:dyDescent="0.25">
      <c r="A34" s="37">
        <v>311</v>
      </c>
      <c r="B34" s="38"/>
      <c r="C34" s="39"/>
      <c r="D34" s="36" t="s">
        <v>27</v>
      </c>
      <c r="E34" s="48">
        <v>435.46</v>
      </c>
      <c r="F34" s="48">
        <v>674.57</v>
      </c>
    </row>
    <row r="35" spans="1:6" ht="15" customHeight="1" x14ac:dyDescent="0.25">
      <c r="A35" s="37">
        <v>3111</v>
      </c>
      <c r="B35" s="38"/>
      <c r="C35" s="39"/>
      <c r="D35" s="36" t="s">
        <v>39</v>
      </c>
      <c r="E35" s="48">
        <v>435.46</v>
      </c>
      <c r="F35" s="48">
        <v>674.57</v>
      </c>
    </row>
    <row r="36" spans="1:6" x14ac:dyDescent="0.25">
      <c r="A36" s="37">
        <v>3113</v>
      </c>
      <c r="B36" s="38"/>
      <c r="C36" s="39"/>
      <c r="D36" s="36" t="s">
        <v>40</v>
      </c>
      <c r="E36" s="48">
        <v>0</v>
      </c>
      <c r="F36" s="48">
        <v>0</v>
      </c>
    </row>
    <row r="37" spans="1:6" x14ac:dyDescent="0.25">
      <c r="A37" s="37">
        <v>3114</v>
      </c>
      <c r="B37" s="38"/>
      <c r="C37" s="39"/>
      <c r="D37" s="36" t="s">
        <v>41</v>
      </c>
      <c r="E37" s="48">
        <v>0</v>
      </c>
      <c r="F37" s="48">
        <v>0</v>
      </c>
    </row>
    <row r="38" spans="1:6" x14ac:dyDescent="0.25">
      <c r="A38" s="37">
        <v>312</v>
      </c>
      <c r="B38" s="38"/>
      <c r="C38" s="39"/>
      <c r="D38" s="36" t="s">
        <v>42</v>
      </c>
      <c r="E38" s="48">
        <v>13.27</v>
      </c>
      <c r="F38" s="48">
        <v>498.16</v>
      </c>
    </row>
    <row r="39" spans="1:6" x14ac:dyDescent="0.25">
      <c r="A39" s="37">
        <v>3121</v>
      </c>
      <c r="B39" s="38"/>
      <c r="C39" s="39"/>
      <c r="D39" s="36" t="s">
        <v>43</v>
      </c>
      <c r="E39" s="48">
        <v>13.27</v>
      </c>
      <c r="F39" s="48">
        <v>498.16</v>
      </c>
    </row>
    <row r="40" spans="1:6" x14ac:dyDescent="0.25">
      <c r="A40" s="37">
        <v>313</v>
      </c>
      <c r="B40" s="38"/>
      <c r="C40" s="39"/>
      <c r="D40" s="36" t="s">
        <v>28</v>
      </c>
      <c r="E40" s="48">
        <v>71.8</v>
      </c>
      <c r="F40" s="48">
        <v>42.85</v>
      </c>
    </row>
    <row r="41" spans="1:6" x14ac:dyDescent="0.25">
      <c r="A41" s="37">
        <v>3131</v>
      </c>
      <c r="B41" s="38"/>
      <c r="C41" s="39"/>
      <c r="D41" s="36" t="s">
        <v>44</v>
      </c>
      <c r="E41" s="48">
        <v>0</v>
      </c>
      <c r="F41" s="48">
        <v>0</v>
      </c>
    </row>
    <row r="42" spans="1:6" ht="25.5" x14ac:dyDescent="0.25">
      <c r="A42" s="37">
        <v>3132</v>
      </c>
      <c r="B42" s="38"/>
      <c r="C42" s="39"/>
      <c r="D42" s="36" t="s">
        <v>45</v>
      </c>
      <c r="E42" s="48">
        <v>71.8</v>
      </c>
      <c r="F42" s="48">
        <v>42.85</v>
      </c>
    </row>
    <row r="43" spans="1:6" x14ac:dyDescent="0.25">
      <c r="A43" s="143">
        <v>32</v>
      </c>
      <c r="B43" s="144"/>
      <c r="C43" s="145"/>
      <c r="D43" s="72" t="s">
        <v>21</v>
      </c>
      <c r="E43" s="55">
        <v>31.85</v>
      </c>
      <c r="F43" s="55">
        <v>10.45</v>
      </c>
    </row>
    <row r="44" spans="1:6" x14ac:dyDescent="0.25">
      <c r="A44" s="37">
        <v>321</v>
      </c>
      <c r="B44" s="38"/>
      <c r="C44" s="39"/>
      <c r="D44" s="36" t="s">
        <v>29</v>
      </c>
      <c r="E44" s="48">
        <v>31.85</v>
      </c>
      <c r="F44" s="48">
        <v>10.45</v>
      </c>
    </row>
    <row r="45" spans="1:6" x14ac:dyDescent="0.25">
      <c r="A45" s="37">
        <v>3211</v>
      </c>
      <c r="B45" s="38"/>
      <c r="C45" s="39"/>
      <c r="D45" s="36" t="s">
        <v>46</v>
      </c>
      <c r="E45" s="48">
        <v>0</v>
      </c>
      <c r="F45" s="48">
        <v>0</v>
      </c>
    </row>
    <row r="46" spans="1:6" ht="25.5" x14ac:dyDescent="0.25">
      <c r="A46" s="37">
        <v>3212</v>
      </c>
      <c r="B46" s="38"/>
      <c r="C46" s="39"/>
      <c r="D46" s="36" t="s">
        <v>111</v>
      </c>
      <c r="E46" s="48">
        <v>31.85</v>
      </c>
      <c r="F46" s="48">
        <v>10.45</v>
      </c>
    </row>
    <row r="47" spans="1:6" x14ac:dyDescent="0.25">
      <c r="A47" s="37">
        <v>3213</v>
      </c>
      <c r="B47" s="38"/>
      <c r="C47" s="39"/>
      <c r="D47" s="36" t="s">
        <v>48</v>
      </c>
      <c r="E47" s="48">
        <v>0</v>
      </c>
      <c r="F47" s="48">
        <v>0</v>
      </c>
    </row>
    <row r="48" spans="1:6" ht="25.5" x14ac:dyDescent="0.25">
      <c r="A48" s="37">
        <v>3214</v>
      </c>
      <c r="B48" s="38"/>
      <c r="C48" s="39"/>
      <c r="D48" s="36" t="s">
        <v>49</v>
      </c>
      <c r="E48" s="48">
        <v>0</v>
      </c>
      <c r="F48" s="48">
        <v>0</v>
      </c>
    </row>
    <row r="49" spans="1:6" x14ac:dyDescent="0.25">
      <c r="A49" s="37"/>
      <c r="B49" s="98"/>
      <c r="C49" s="99"/>
      <c r="D49" s="75" t="s">
        <v>85</v>
      </c>
      <c r="E49" s="55">
        <v>552.38</v>
      </c>
      <c r="F49" s="55">
        <v>1226.03</v>
      </c>
    </row>
    <row r="50" spans="1:6" x14ac:dyDescent="0.25">
      <c r="A50" s="37"/>
      <c r="B50" s="38"/>
      <c r="C50" s="39"/>
      <c r="D50" s="36"/>
      <c r="E50" s="48"/>
      <c r="F50" s="48"/>
    </row>
    <row r="51" spans="1:6" ht="25.5" x14ac:dyDescent="0.25">
      <c r="A51" s="146" t="s">
        <v>19</v>
      </c>
      <c r="B51" s="147"/>
      <c r="C51" s="148"/>
      <c r="D51" s="46" t="s">
        <v>20</v>
      </c>
      <c r="E51" s="52" t="s">
        <v>132</v>
      </c>
      <c r="F51" s="59" t="s">
        <v>152</v>
      </c>
    </row>
    <row r="52" spans="1:6" x14ac:dyDescent="0.25">
      <c r="A52" s="137" t="s">
        <v>141</v>
      </c>
      <c r="B52" s="138"/>
      <c r="C52" s="139"/>
      <c r="D52" s="53" t="s">
        <v>140</v>
      </c>
      <c r="E52" s="8"/>
      <c r="F52" s="8"/>
    </row>
    <row r="53" spans="1:6" x14ac:dyDescent="0.25">
      <c r="A53" s="137" t="s">
        <v>138</v>
      </c>
      <c r="B53" s="138"/>
      <c r="C53" s="139"/>
      <c r="D53" s="45" t="s">
        <v>130</v>
      </c>
      <c r="E53" s="8"/>
      <c r="F53" s="8"/>
    </row>
    <row r="54" spans="1:6" ht="27.75" customHeight="1" x14ac:dyDescent="0.25">
      <c r="A54" s="140" t="s">
        <v>144</v>
      </c>
      <c r="B54" s="141"/>
      <c r="C54" s="142"/>
      <c r="D54" s="47" t="s">
        <v>13</v>
      </c>
      <c r="E54" s="8"/>
      <c r="F54" s="8"/>
    </row>
    <row r="55" spans="1:6" x14ac:dyDescent="0.25">
      <c r="A55" s="137">
        <v>3</v>
      </c>
      <c r="B55" s="138"/>
      <c r="C55" s="139"/>
      <c r="D55" s="72" t="s">
        <v>15</v>
      </c>
      <c r="E55" s="55">
        <v>1274.1300000000001</v>
      </c>
      <c r="F55" s="55">
        <v>637.05999999999995</v>
      </c>
    </row>
    <row r="56" spans="1:6" x14ac:dyDescent="0.25">
      <c r="A56" s="143">
        <v>31</v>
      </c>
      <c r="B56" s="144"/>
      <c r="C56" s="145"/>
      <c r="D56" s="72" t="s">
        <v>16</v>
      </c>
      <c r="E56" s="55">
        <v>1274.1300000000001</v>
      </c>
      <c r="F56" s="55">
        <v>637.05999999999995</v>
      </c>
    </row>
    <row r="57" spans="1:6" x14ac:dyDescent="0.25">
      <c r="A57" s="37">
        <v>311</v>
      </c>
      <c r="B57" s="38"/>
      <c r="C57" s="39"/>
      <c r="D57" s="36" t="s">
        <v>27</v>
      </c>
      <c r="E57" s="48"/>
      <c r="F57" s="48"/>
    </row>
    <row r="58" spans="1:6" x14ac:dyDescent="0.25">
      <c r="A58" s="37">
        <v>312</v>
      </c>
      <c r="B58" s="38"/>
      <c r="C58" s="39"/>
      <c r="D58" s="36" t="s">
        <v>42</v>
      </c>
      <c r="E58" s="48">
        <v>1274.1300000000001</v>
      </c>
      <c r="F58" s="48">
        <v>637.05999999999995</v>
      </c>
    </row>
    <row r="59" spans="1:6" x14ac:dyDescent="0.25">
      <c r="A59" s="37">
        <v>3121</v>
      </c>
      <c r="B59" s="38"/>
      <c r="C59" s="39"/>
      <c r="D59" s="36" t="s">
        <v>43</v>
      </c>
      <c r="E59" s="48">
        <v>1274.1300000000001</v>
      </c>
      <c r="F59" s="48">
        <v>637.05999999999995</v>
      </c>
    </row>
    <row r="60" spans="1:6" x14ac:dyDescent="0.25">
      <c r="A60" s="37">
        <v>313</v>
      </c>
      <c r="B60" s="38"/>
      <c r="C60" s="39"/>
      <c r="D60" s="36" t="s">
        <v>28</v>
      </c>
      <c r="E60" s="48"/>
      <c r="F60" s="48"/>
    </row>
    <row r="61" spans="1:6" x14ac:dyDescent="0.25">
      <c r="A61" s="37">
        <v>3131</v>
      </c>
      <c r="B61" s="38"/>
      <c r="C61" s="39"/>
      <c r="D61" s="36" t="s">
        <v>44</v>
      </c>
      <c r="E61" s="48">
        <v>0</v>
      </c>
      <c r="F61" s="48">
        <v>0</v>
      </c>
    </row>
    <row r="62" spans="1:6" ht="25.5" x14ac:dyDescent="0.25">
      <c r="A62" s="37">
        <v>3132</v>
      </c>
      <c r="B62" s="38"/>
      <c r="C62" s="39"/>
      <c r="D62" s="36" t="s">
        <v>45</v>
      </c>
      <c r="E62" s="48">
        <v>0</v>
      </c>
      <c r="F62" s="48">
        <v>0</v>
      </c>
    </row>
    <row r="63" spans="1:6" x14ac:dyDescent="0.25">
      <c r="A63" s="143">
        <v>32</v>
      </c>
      <c r="B63" s="144"/>
      <c r="C63" s="145"/>
      <c r="D63" s="72" t="s">
        <v>21</v>
      </c>
      <c r="E63" s="55">
        <v>0</v>
      </c>
      <c r="F63" s="55">
        <v>0</v>
      </c>
    </row>
    <row r="64" spans="1:6" x14ac:dyDescent="0.25">
      <c r="A64" s="37">
        <v>321</v>
      </c>
      <c r="B64" s="38"/>
      <c r="C64" s="39"/>
      <c r="D64" s="36" t="s">
        <v>29</v>
      </c>
      <c r="E64" s="48">
        <v>0</v>
      </c>
      <c r="F64" s="48">
        <v>0</v>
      </c>
    </row>
    <row r="65" spans="1:6" x14ac:dyDescent="0.25">
      <c r="A65" s="37">
        <v>322</v>
      </c>
      <c r="B65" s="38"/>
      <c r="C65" s="39"/>
      <c r="D65" s="36" t="s">
        <v>30</v>
      </c>
      <c r="E65" s="48">
        <v>0</v>
      </c>
      <c r="F65" s="48">
        <v>0</v>
      </c>
    </row>
    <row r="66" spans="1:6" x14ac:dyDescent="0.25">
      <c r="A66" s="37">
        <v>323</v>
      </c>
      <c r="B66" s="38"/>
      <c r="C66" s="39"/>
      <c r="D66" s="36" t="s">
        <v>31</v>
      </c>
      <c r="E66" s="48">
        <v>0</v>
      </c>
      <c r="F66" s="48">
        <v>0</v>
      </c>
    </row>
    <row r="67" spans="1:6" ht="25.5" x14ac:dyDescent="0.25">
      <c r="A67" s="37">
        <v>324</v>
      </c>
      <c r="B67" s="38"/>
      <c r="C67" s="39"/>
      <c r="D67" s="36" t="s">
        <v>66</v>
      </c>
      <c r="E67" s="48">
        <v>0</v>
      </c>
      <c r="F67" s="48">
        <v>0</v>
      </c>
    </row>
    <row r="68" spans="1:6" ht="25.5" x14ac:dyDescent="0.25">
      <c r="A68" s="37">
        <v>329</v>
      </c>
      <c r="B68" s="38"/>
      <c r="C68" s="39"/>
      <c r="D68" s="36" t="s">
        <v>67</v>
      </c>
      <c r="E68" s="48">
        <v>0</v>
      </c>
      <c r="F68" s="48">
        <v>0</v>
      </c>
    </row>
    <row r="69" spans="1:6" x14ac:dyDescent="0.25">
      <c r="A69" s="97">
        <v>34</v>
      </c>
      <c r="B69" s="98"/>
      <c r="C69" s="99"/>
      <c r="D69" s="72" t="s">
        <v>33</v>
      </c>
      <c r="E69" s="55">
        <v>0</v>
      </c>
      <c r="F69" s="55">
        <v>0</v>
      </c>
    </row>
    <row r="70" spans="1:6" x14ac:dyDescent="0.25">
      <c r="A70" s="37">
        <v>343</v>
      </c>
      <c r="B70" s="38"/>
      <c r="C70" s="39"/>
      <c r="D70" s="36" t="s">
        <v>34</v>
      </c>
      <c r="E70" s="48">
        <v>0</v>
      </c>
      <c r="F70" s="48">
        <v>0</v>
      </c>
    </row>
    <row r="71" spans="1:6" ht="38.25" x14ac:dyDescent="0.25">
      <c r="A71" s="97">
        <v>37</v>
      </c>
      <c r="B71" s="98"/>
      <c r="C71" s="99"/>
      <c r="D71" s="72" t="s">
        <v>35</v>
      </c>
      <c r="E71" s="55">
        <v>0</v>
      </c>
      <c r="F71" s="55">
        <v>0</v>
      </c>
    </row>
    <row r="72" spans="1:6" ht="22.5" customHeight="1" x14ac:dyDescent="0.25">
      <c r="A72" s="37">
        <v>372</v>
      </c>
      <c r="B72" s="38"/>
      <c r="C72" s="39"/>
      <c r="D72" s="36" t="s">
        <v>36</v>
      </c>
      <c r="E72" s="48">
        <v>0</v>
      </c>
      <c r="F72" s="48">
        <v>0</v>
      </c>
    </row>
    <row r="73" spans="1:6" ht="28.5" customHeight="1" x14ac:dyDescent="0.25">
      <c r="A73" s="97">
        <v>4</v>
      </c>
      <c r="B73" s="98"/>
      <c r="C73" s="99"/>
      <c r="D73" s="72" t="s">
        <v>26</v>
      </c>
      <c r="E73" s="55">
        <v>0</v>
      </c>
      <c r="F73" s="55">
        <v>0</v>
      </c>
    </row>
    <row r="74" spans="1:6" ht="38.25" x14ac:dyDescent="0.25">
      <c r="A74" s="97">
        <v>42</v>
      </c>
      <c r="B74" s="98"/>
      <c r="C74" s="99"/>
      <c r="D74" s="72" t="s">
        <v>26</v>
      </c>
      <c r="E74" s="55">
        <v>0</v>
      </c>
      <c r="F74" s="55">
        <v>0</v>
      </c>
    </row>
    <row r="75" spans="1:6" x14ac:dyDescent="0.25">
      <c r="A75" s="37">
        <v>422</v>
      </c>
      <c r="B75" s="38"/>
      <c r="C75" s="39"/>
      <c r="D75" s="36" t="s">
        <v>37</v>
      </c>
      <c r="E75" s="48">
        <v>0</v>
      </c>
      <c r="F75" s="48">
        <v>0</v>
      </c>
    </row>
    <row r="76" spans="1:6" ht="25.5" x14ac:dyDescent="0.25">
      <c r="A76" s="37">
        <v>424</v>
      </c>
      <c r="B76" s="38"/>
      <c r="C76" s="39"/>
      <c r="D76" s="36" t="s">
        <v>38</v>
      </c>
      <c r="E76" s="48">
        <v>0</v>
      </c>
      <c r="F76" s="48">
        <v>0</v>
      </c>
    </row>
    <row r="77" spans="1:6" x14ac:dyDescent="0.25">
      <c r="A77" s="97"/>
      <c r="B77" s="98"/>
      <c r="C77" s="99"/>
      <c r="D77" s="75" t="s">
        <v>85</v>
      </c>
      <c r="E77" s="55">
        <v>1274.1300000000001</v>
      </c>
      <c r="F77" s="55">
        <v>637.05999999999995</v>
      </c>
    </row>
    <row r="78" spans="1:6" x14ac:dyDescent="0.25">
      <c r="A78" s="37"/>
      <c r="B78" s="38"/>
      <c r="C78" s="39"/>
      <c r="D78" s="36"/>
      <c r="E78" s="8"/>
      <c r="F78" s="8"/>
    </row>
    <row r="79" spans="1:6" ht="25.5" x14ac:dyDescent="0.25">
      <c r="A79" s="146" t="s">
        <v>19</v>
      </c>
      <c r="B79" s="147"/>
      <c r="C79" s="148"/>
      <c r="D79" s="16" t="s">
        <v>20</v>
      </c>
      <c r="E79" s="52" t="s">
        <v>132</v>
      </c>
      <c r="F79" s="60" t="s">
        <v>152</v>
      </c>
    </row>
    <row r="80" spans="1:6" x14ac:dyDescent="0.25">
      <c r="A80" s="137" t="s">
        <v>141</v>
      </c>
      <c r="B80" s="138"/>
      <c r="C80" s="139"/>
      <c r="D80" s="53" t="s">
        <v>140</v>
      </c>
      <c r="E80" s="8"/>
      <c r="F80" s="8"/>
    </row>
    <row r="81" spans="1:6" x14ac:dyDescent="0.25">
      <c r="A81" s="137" t="s">
        <v>135</v>
      </c>
      <c r="B81" s="138"/>
      <c r="C81" s="139"/>
      <c r="D81" s="44" t="s">
        <v>113</v>
      </c>
      <c r="E81" s="8"/>
      <c r="F81" s="8"/>
    </row>
    <row r="82" spans="1:6" x14ac:dyDescent="0.25">
      <c r="A82" s="140" t="s">
        <v>145</v>
      </c>
      <c r="B82" s="141"/>
      <c r="C82" s="142"/>
      <c r="D82" s="47" t="s">
        <v>114</v>
      </c>
      <c r="E82" s="8"/>
      <c r="F82" s="8"/>
    </row>
    <row r="83" spans="1:6" x14ac:dyDescent="0.25">
      <c r="A83" s="137">
        <v>3</v>
      </c>
      <c r="B83" s="138"/>
      <c r="C83" s="139"/>
      <c r="D83" s="72" t="s">
        <v>15</v>
      </c>
      <c r="E83" s="55">
        <v>15130.4</v>
      </c>
      <c r="F83" s="55">
        <v>7598.8</v>
      </c>
    </row>
    <row r="84" spans="1:6" x14ac:dyDescent="0.25">
      <c r="A84" s="143">
        <v>31</v>
      </c>
      <c r="B84" s="144"/>
      <c r="C84" s="145"/>
      <c r="D84" s="72" t="s">
        <v>16</v>
      </c>
      <c r="E84" s="55"/>
      <c r="F84" s="55"/>
    </row>
    <row r="85" spans="1:6" x14ac:dyDescent="0.25">
      <c r="A85" s="37">
        <v>311</v>
      </c>
      <c r="B85" s="38"/>
      <c r="C85" s="39"/>
      <c r="D85" s="36" t="s">
        <v>27</v>
      </c>
      <c r="E85" s="48"/>
      <c r="F85" s="48"/>
    </row>
    <row r="86" spans="1:6" x14ac:dyDescent="0.25">
      <c r="A86" s="37">
        <v>312</v>
      </c>
      <c r="B86" s="38"/>
      <c r="C86" s="39"/>
      <c r="D86" s="36" t="s">
        <v>42</v>
      </c>
      <c r="E86" s="48"/>
      <c r="F86" s="48"/>
    </row>
    <row r="87" spans="1:6" x14ac:dyDescent="0.25">
      <c r="A87" s="37">
        <v>3121</v>
      </c>
      <c r="B87" s="38"/>
      <c r="C87" s="39"/>
      <c r="D87" s="36" t="s">
        <v>43</v>
      </c>
      <c r="E87" s="48"/>
      <c r="F87" s="48"/>
    </row>
    <row r="88" spans="1:6" x14ac:dyDescent="0.25">
      <c r="A88" s="37">
        <v>313</v>
      </c>
      <c r="B88" s="38"/>
      <c r="C88" s="39"/>
      <c r="D88" s="36" t="s">
        <v>28</v>
      </c>
      <c r="E88" s="48"/>
      <c r="F88" s="48"/>
    </row>
    <row r="89" spans="1:6" x14ac:dyDescent="0.25">
      <c r="A89" s="143">
        <v>32</v>
      </c>
      <c r="B89" s="144"/>
      <c r="C89" s="145"/>
      <c r="D89" s="72" t="s">
        <v>21</v>
      </c>
      <c r="E89" s="55">
        <v>15130.4</v>
      </c>
      <c r="F89" s="55">
        <v>7598.8</v>
      </c>
    </row>
    <row r="90" spans="1:6" x14ac:dyDescent="0.25">
      <c r="A90" s="37">
        <v>321</v>
      </c>
      <c r="B90" s="38"/>
      <c r="C90" s="39"/>
      <c r="D90" s="36" t="s">
        <v>29</v>
      </c>
      <c r="E90" s="48"/>
      <c r="F90" s="48"/>
    </row>
    <row r="91" spans="1:6" x14ac:dyDescent="0.25">
      <c r="A91" s="37">
        <v>322</v>
      </c>
      <c r="B91" s="38"/>
      <c r="C91" s="39"/>
      <c r="D91" s="36" t="s">
        <v>30</v>
      </c>
      <c r="E91" s="48">
        <v>15130.4</v>
      </c>
      <c r="F91" s="48">
        <v>7598.8</v>
      </c>
    </row>
    <row r="92" spans="1:6" ht="25.5" x14ac:dyDescent="0.25">
      <c r="A92" s="37">
        <v>3221</v>
      </c>
      <c r="B92" s="38"/>
      <c r="C92" s="39"/>
      <c r="D92" s="36" t="s">
        <v>50</v>
      </c>
      <c r="E92" s="48"/>
      <c r="F92" s="48"/>
    </row>
    <row r="93" spans="1:6" x14ac:dyDescent="0.25">
      <c r="A93" s="37">
        <v>3222</v>
      </c>
      <c r="B93" s="38"/>
      <c r="C93" s="39"/>
      <c r="D93" s="36" t="s">
        <v>51</v>
      </c>
      <c r="E93" s="48">
        <v>15130.4</v>
      </c>
      <c r="F93" s="48">
        <v>7598.8</v>
      </c>
    </row>
    <row r="94" spans="1:6" x14ac:dyDescent="0.25">
      <c r="A94" s="37">
        <v>3223</v>
      </c>
      <c r="B94" s="38"/>
      <c r="C94" s="39"/>
      <c r="D94" s="36" t="s">
        <v>52</v>
      </c>
      <c r="E94" s="48"/>
      <c r="F94" s="48"/>
    </row>
    <row r="95" spans="1:6" x14ac:dyDescent="0.25">
      <c r="A95" s="97"/>
      <c r="B95" s="98"/>
      <c r="C95" s="99"/>
      <c r="D95" s="75" t="s">
        <v>85</v>
      </c>
      <c r="E95" s="55">
        <v>15130.4</v>
      </c>
      <c r="F95" s="55">
        <v>7598.8</v>
      </c>
    </row>
    <row r="96" spans="1:6" x14ac:dyDescent="0.25">
      <c r="A96" s="37"/>
      <c r="B96" s="38"/>
      <c r="C96" s="39"/>
      <c r="D96" s="36"/>
      <c r="E96" s="8"/>
      <c r="F96" s="8"/>
    </row>
    <row r="97" spans="1:6" ht="25.5" x14ac:dyDescent="0.25">
      <c r="A97" s="146" t="s">
        <v>19</v>
      </c>
      <c r="B97" s="151"/>
      <c r="C97" s="152"/>
      <c r="D97" s="16" t="s">
        <v>20</v>
      </c>
      <c r="E97" s="52" t="s">
        <v>132</v>
      </c>
      <c r="F97" s="59" t="s">
        <v>152</v>
      </c>
    </row>
    <row r="98" spans="1:6" ht="15" customHeight="1" x14ac:dyDescent="0.25">
      <c r="A98" s="137" t="s">
        <v>141</v>
      </c>
      <c r="B98" s="138"/>
      <c r="C98" s="139"/>
      <c r="D98" s="53" t="s">
        <v>140</v>
      </c>
      <c r="E98" s="8"/>
      <c r="F98" s="8"/>
    </row>
    <row r="99" spans="1:6" x14ac:dyDescent="0.25">
      <c r="A99" s="137" t="s">
        <v>136</v>
      </c>
      <c r="B99" s="138"/>
      <c r="C99" s="139"/>
      <c r="D99" s="35" t="s">
        <v>127</v>
      </c>
      <c r="E99" s="8"/>
      <c r="F99" s="8"/>
    </row>
    <row r="100" spans="1:6" x14ac:dyDescent="0.25">
      <c r="A100" s="140" t="s">
        <v>146</v>
      </c>
      <c r="B100" s="141"/>
      <c r="C100" s="142"/>
      <c r="D100" s="47" t="s">
        <v>128</v>
      </c>
      <c r="E100" s="8"/>
      <c r="F100" s="8"/>
    </row>
    <row r="101" spans="1:6" x14ac:dyDescent="0.25">
      <c r="A101" s="137">
        <v>3</v>
      </c>
      <c r="B101" s="138"/>
      <c r="C101" s="139"/>
      <c r="D101" s="72" t="s">
        <v>15</v>
      </c>
      <c r="E101" s="54">
        <f>SUM(E102+E112+E138)</f>
        <v>1127831.97</v>
      </c>
      <c r="F101" s="54">
        <f>SUM(F102+F112+F138)</f>
        <v>629386.61</v>
      </c>
    </row>
    <row r="102" spans="1:6" x14ac:dyDescent="0.25">
      <c r="A102" s="143">
        <v>31</v>
      </c>
      <c r="B102" s="144"/>
      <c r="C102" s="145"/>
      <c r="D102" s="72" t="s">
        <v>16</v>
      </c>
      <c r="E102" s="54">
        <f>SUM(E103+E107+E109)</f>
        <v>1063640.5899999999</v>
      </c>
      <c r="F102" s="54">
        <f>SUM(F103+F107+F109)</f>
        <v>560849.89</v>
      </c>
    </row>
    <row r="103" spans="1:6" x14ac:dyDescent="0.25">
      <c r="A103" s="37">
        <v>311</v>
      </c>
      <c r="B103" s="38"/>
      <c r="C103" s="39"/>
      <c r="D103" s="36" t="s">
        <v>27</v>
      </c>
      <c r="E103" s="100">
        <f>SUM(E104:E106)</f>
        <v>889906.42999999993</v>
      </c>
      <c r="F103" s="100">
        <f>SUM(F104:F106)</f>
        <v>467117.16</v>
      </c>
    </row>
    <row r="104" spans="1:6" x14ac:dyDescent="0.25">
      <c r="A104" s="37">
        <v>3111</v>
      </c>
      <c r="B104" s="38"/>
      <c r="C104" s="39"/>
      <c r="D104" s="36" t="s">
        <v>39</v>
      </c>
      <c r="E104" s="100">
        <v>873316.08</v>
      </c>
      <c r="F104" s="100">
        <v>444695.74</v>
      </c>
    </row>
    <row r="105" spans="1:6" x14ac:dyDescent="0.25">
      <c r="A105" s="37">
        <v>3113</v>
      </c>
      <c r="B105" s="38"/>
      <c r="C105" s="39"/>
      <c r="D105" s="36" t="s">
        <v>40</v>
      </c>
      <c r="E105" s="100">
        <v>6636.14</v>
      </c>
      <c r="F105" s="100">
        <v>15695.44</v>
      </c>
    </row>
    <row r="106" spans="1:6" x14ac:dyDescent="0.25">
      <c r="A106" s="37">
        <v>3114</v>
      </c>
      <c r="B106" s="38"/>
      <c r="C106" s="39"/>
      <c r="D106" s="36" t="s">
        <v>41</v>
      </c>
      <c r="E106" s="100">
        <v>9954.2099999999991</v>
      </c>
      <c r="F106" s="100">
        <v>6725.98</v>
      </c>
    </row>
    <row r="107" spans="1:6" x14ac:dyDescent="0.25">
      <c r="A107" s="37">
        <v>312</v>
      </c>
      <c r="B107" s="38"/>
      <c r="C107" s="39"/>
      <c r="D107" s="36" t="s">
        <v>42</v>
      </c>
      <c r="E107" s="100">
        <v>29729.91</v>
      </c>
      <c r="F107" s="100">
        <v>17306.64</v>
      </c>
    </row>
    <row r="108" spans="1:6" x14ac:dyDescent="0.25">
      <c r="A108" s="37">
        <v>3121</v>
      </c>
      <c r="B108" s="38"/>
      <c r="C108" s="39"/>
      <c r="D108" s="36" t="s">
        <v>43</v>
      </c>
      <c r="E108" s="100">
        <v>29729.91</v>
      </c>
      <c r="F108" s="100">
        <v>17306.64</v>
      </c>
    </row>
    <row r="109" spans="1:6" x14ac:dyDescent="0.25">
      <c r="A109" s="37">
        <v>313</v>
      </c>
      <c r="B109" s="38"/>
      <c r="C109" s="39"/>
      <c r="D109" s="36" t="s">
        <v>28</v>
      </c>
      <c r="E109" s="100">
        <v>144004.25</v>
      </c>
      <c r="F109" s="100">
        <v>76426.09</v>
      </c>
    </row>
    <row r="110" spans="1:6" x14ac:dyDescent="0.25">
      <c r="A110" s="37">
        <v>3131</v>
      </c>
      <c r="B110" s="38"/>
      <c r="C110" s="39"/>
      <c r="D110" s="36" t="s">
        <v>44</v>
      </c>
      <c r="E110" s="100">
        <v>0</v>
      </c>
      <c r="F110" s="100">
        <v>0</v>
      </c>
    </row>
    <row r="111" spans="1:6" ht="25.5" x14ac:dyDescent="0.25">
      <c r="A111" s="37">
        <v>3132</v>
      </c>
      <c r="B111" s="38"/>
      <c r="C111" s="39"/>
      <c r="D111" s="36" t="s">
        <v>45</v>
      </c>
      <c r="E111" s="100">
        <v>144004.25</v>
      </c>
      <c r="F111" s="100">
        <v>76426.09</v>
      </c>
    </row>
    <row r="112" spans="1:6" x14ac:dyDescent="0.25">
      <c r="A112" s="143">
        <v>32</v>
      </c>
      <c r="B112" s="144"/>
      <c r="C112" s="145"/>
      <c r="D112" s="72" t="s">
        <v>21</v>
      </c>
      <c r="E112" s="54">
        <f>SUM(E113+E118+E126+E130+E131)</f>
        <v>61802.37</v>
      </c>
      <c r="F112" s="54">
        <f>SUM(F113+F118+F126+F130+F131)</f>
        <v>68231.320000000007</v>
      </c>
    </row>
    <row r="113" spans="1:6" x14ac:dyDescent="0.25">
      <c r="A113" s="37">
        <v>321</v>
      </c>
      <c r="B113" s="38"/>
      <c r="C113" s="39"/>
      <c r="D113" s="36" t="s">
        <v>29</v>
      </c>
      <c r="E113" s="100">
        <f>SUM(E114:E117)</f>
        <v>39670.85</v>
      </c>
      <c r="F113" s="100">
        <f>SUM(F114:F117)</f>
        <v>27862.7</v>
      </c>
    </row>
    <row r="114" spans="1:6" x14ac:dyDescent="0.25">
      <c r="A114" s="37">
        <v>3211</v>
      </c>
      <c r="B114" s="38"/>
      <c r="C114" s="39"/>
      <c r="D114" s="36" t="s">
        <v>46</v>
      </c>
      <c r="E114" s="100">
        <v>796.34</v>
      </c>
      <c r="F114" s="100">
        <v>271.16000000000003</v>
      </c>
    </row>
    <row r="115" spans="1:6" ht="25.5" x14ac:dyDescent="0.25">
      <c r="A115" s="37">
        <v>3212</v>
      </c>
      <c r="B115" s="38"/>
      <c r="C115" s="39"/>
      <c r="D115" s="36" t="s">
        <v>111</v>
      </c>
      <c r="E115" s="100">
        <v>38874.51</v>
      </c>
      <c r="F115" s="100">
        <v>27546.54</v>
      </c>
    </row>
    <row r="116" spans="1:6" x14ac:dyDescent="0.25">
      <c r="A116" s="37">
        <v>3213</v>
      </c>
      <c r="B116" s="38"/>
      <c r="C116" s="39"/>
      <c r="D116" s="36" t="s">
        <v>48</v>
      </c>
      <c r="E116" s="100">
        <v>0</v>
      </c>
      <c r="F116" s="100">
        <v>45</v>
      </c>
    </row>
    <row r="117" spans="1:6" ht="25.5" x14ac:dyDescent="0.25">
      <c r="A117" s="37">
        <v>3214</v>
      </c>
      <c r="B117" s="38"/>
      <c r="C117" s="39"/>
      <c r="D117" s="36" t="s">
        <v>49</v>
      </c>
      <c r="E117" s="100">
        <v>0</v>
      </c>
      <c r="F117" s="100">
        <v>0</v>
      </c>
    </row>
    <row r="118" spans="1:6" ht="15" customHeight="1" x14ac:dyDescent="0.25">
      <c r="A118" s="37">
        <v>322</v>
      </c>
      <c r="B118" s="38"/>
      <c r="C118" s="39"/>
      <c r="D118" s="36" t="s">
        <v>30</v>
      </c>
      <c r="E118" s="100">
        <f>SUM(E119:E125)</f>
        <v>11513.7</v>
      </c>
      <c r="F118" s="100">
        <f>SUM(F119:F125)</f>
        <v>28771.48</v>
      </c>
    </row>
    <row r="119" spans="1:6" ht="25.5" customHeight="1" x14ac:dyDescent="0.25">
      <c r="A119" s="37">
        <v>3221</v>
      </c>
      <c r="B119" s="38"/>
      <c r="C119" s="39"/>
      <c r="D119" s="36" t="s">
        <v>50</v>
      </c>
      <c r="E119" s="100">
        <v>1990.84</v>
      </c>
      <c r="F119" s="100">
        <v>2708.69</v>
      </c>
    </row>
    <row r="120" spans="1:6" ht="24" customHeight="1" x14ac:dyDescent="0.25">
      <c r="A120" s="37">
        <v>3222</v>
      </c>
      <c r="B120" s="38"/>
      <c r="C120" s="39"/>
      <c r="D120" s="36" t="s">
        <v>51</v>
      </c>
      <c r="E120" s="100">
        <v>9522.86</v>
      </c>
      <c r="F120" s="100">
        <v>26062.79</v>
      </c>
    </row>
    <row r="121" spans="1:6" x14ac:dyDescent="0.25">
      <c r="A121" s="37">
        <v>3223</v>
      </c>
      <c r="B121" s="38"/>
      <c r="C121" s="39"/>
      <c r="D121" s="36" t="s">
        <v>52</v>
      </c>
      <c r="E121" s="100">
        <v>0</v>
      </c>
      <c r="F121" s="100">
        <v>0</v>
      </c>
    </row>
    <row r="122" spans="1:6" ht="25.5" x14ac:dyDescent="0.25">
      <c r="A122" s="37">
        <v>3224</v>
      </c>
      <c r="B122" s="38"/>
      <c r="C122" s="39"/>
      <c r="D122" s="36" t="s">
        <v>53</v>
      </c>
      <c r="E122" s="100">
        <v>0</v>
      </c>
      <c r="F122" s="100">
        <v>0</v>
      </c>
    </row>
    <row r="123" spans="1:6" ht="24" customHeight="1" x14ac:dyDescent="0.25">
      <c r="A123" s="37">
        <v>3225</v>
      </c>
      <c r="B123" s="38"/>
      <c r="C123" s="39"/>
      <c r="D123" s="36" t="s">
        <v>54</v>
      </c>
      <c r="E123" s="100">
        <v>0</v>
      </c>
      <c r="F123" s="100">
        <v>0</v>
      </c>
    </row>
    <row r="124" spans="1:6" ht="25.5" x14ac:dyDescent="0.25">
      <c r="A124" s="37">
        <v>3226</v>
      </c>
      <c r="B124" s="38"/>
      <c r="C124" s="39"/>
      <c r="D124" s="36" t="s">
        <v>55</v>
      </c>
      <c r="E124" s="100">
        <v>0</v>
      </c>
      <c r="F124" s="100">
        <v>0</v>
      </c>
    </row>
    <row r="125" spans="1:6" ht="25.5" x14ac:dyDescent="0.25">
      <c r="A125" s="37">
        <v>3227</v>
      </c>
      <c r="B125" s="38"/>
      <c r="C125" s="39"/>
      <c r="D125" s="36" t="s">
        <v>56</v>
      </c>
      <c r="E125" s="100">
        <v>0</v>
      </c>
      <c r="F125" s="100">
        <v>0</v>
      </c>
    </row>
    <row r="126" spans="1:6" x14ac:dyDescent="0.25">
      <c r="A126" s="37">
        <v>323</v>
      </c>
      <c r="B126" s="38"/>
      <c r="C126" s="39"/>
      <c r="D126" s="36" t="s">
        <v>31</v>
      </c>
      <c r="E126" s="100">
        <f>SUM(E127:E129)</f>
        <v>10617.82</v>
      </c>
      <c r="F126" s="100">
        <f>SUM(F127:F129)</f>
        <v>8601.2199999999993</v>
      </c>
    </row>
    <row r="127" spans="1:6" x14ac:dyDescent="0.25">
      <c r="A127" s="37">
        <v>3231</v>
      </c>
      <c r="B127" s="38"/>
      <c r="C127" s="39"/>
      <c r="D127" s="36" t="s">
        <v>57</v>
      </c>
      <c r="E127" s="100">
        <v>10617.82</v>
      </c>
      <c r="F127" s="100">
        <v>8601.2199999999993</v>
      </c>
    </row>
    <row r="128" spans="1:6" ht="25.5" x14ac:dyDescent="0.25">
      <c r="A128" s="37">
        <v>3232</v>
      </c>
      <c r="B128" s="38"/>
      <c r="C128" s="39"/>
      <c r="D128" s="36" t="s">
        <v>58</v>
      </c>
      <c r="E128" s="100">
        <v>0</v>
      </c>
      <c r="F128" s="100">
        <v>0</v>
      </c>
    </row>
    <row r="129" spans="1:6" x14ac:dyDescent="0.25">
      <c r="A129" s="37">
        <v>3239</v>
      </c>
      <c r="B129" s="38"/>
      <c r="C129" s="39"/>
      <c r="D129" s="36" t="s">
        <v>65</v>
      </c>
      <c r="E129" s="100">
        <v>0</v>
      </c>
      <c r="F129" s="100">
        <v>0</v>
      </c>
    </row>
    <row r="130" spans="1:6" ht="25.5" x14ac:dyDescent="0.25">
      <c r="A130" s="37">
        <v>324</v>
      </c>
      <c r="B130" s="38"/>
      <c r="C130" s="39"/>
      <c r="D130" s="36" t="s">
        <v>66</v>
      </c>
      <c r="E130" s="100">
        <v>0</v>
      </c>
      <c r="F130" s="100">
        <v>0</v>
      </c>
    </row>
    <row r="131" spans="1:6" ht="25.5" x14ac:dyDescent="0.25">
      <c r="A131" s="37">
        <v>329</v>
      </c>
      <c r="B131" s="38"/>
      <c r="C131" s="39"/>
      <c r="D131" s="36" t="s">
        <v>67</v>
      </c>
      <c r="E131" s="100">
        <v>0</v>
      </c>
      <c r="F131" s="100">
        <f>SUM(F132:F133)</f>
        <v>2995.92</v>
      </c>
    </row>
    <row r="132" spans="1:6" x14ac:dyDescent="0.25">
      <c r="A132" s="37">
        <v>3295</v>
      </c>
      <c r="B132" s="38"/>
      <c r="C132" s="39"/>
      <c r="D132" s="36" t="s">
        <v>72</v>
      </c>
      <c r="E132" s="100"/>
      <c r="F132" s="100">
        <v>1400</v>
      </c>
    </row>
    <row r="133" spans="1:6" ht="25.5" x14ac:dyDescent="0.25">
      <c r="A133" s="37">
        <v>3299</v>
      </c>
      <c r="B133" s="38"/>
      <c r="C133" s="39"/>
      <c r="D133" s="36" t="s">
        <v>67</v>
      </c>
      <c r="E133" s="100"/>
      <c r="F133" s="100">
        <v>1595.92</v>
      </c>
    </row>
    <row r="134" spans="1:6" x14ac:dyDescent="0.25">
      <c r="A134" s="97">
        <v>34</v>
      </c>
      <c r="B134" s="98"/>
      <c r="C134" s="99"/>
      <c r="D134" s="72" t="s">
        <v>33</v>
      </c>
      <c r="E134" s="54">
        <v>0</v>
      </c>
      <c r="F134" s="54">
        <v>0</v>
      </c>
    </row>
    <row r="135" spans="1:6" x14ac:dyDescent="0.25">
      <c r="A135" s="37">
        <v>343</v>
      </c>
      <c r="B135" s="38"/>
      <c r="C135" s="39"/>
      <c r="D135" s="36" t="s">
        <v>34</v>
      </c>
      <c r="E135" s="100">
        <v>0</v>
      </c>
      <c r="F135" s="100">
        <v>0</v>
      </c>
    </row>
    <row r="136" spans="1:6" ht="25.5" x14ac:dyDescent="0.25">
      <c r="A136" s="37">
        <v>3431</v>
      </c>
      <c r="B136" s="38"/>
      <c r="C136" s="39"/>
      <c r="D136" s="36" t="s">
        <v>74</v>
      </c>
      <c r="E136" s="100">
        <v>0</v>
      </c>
      <c r="F136" s="100">
        <v>0</v>
      </c>
    </row>
    <row r="137" spans="1:6" x14ac:dyDescent="0.25">
      <c r="A137" s="37">
        <v>3433</v>
      </c>
      <c r="B137" s="38"/>
      <c r="C137" s="39"/>
      <c r="D137" s="36" t="s">
        <v>75</v>
      </c>
      <c r="E137" s="100">
        <v>0</v>
      </c>
      <c r="F137" s="100">
        <v>0</v>
      </c>
    </row>
    <row r="138" spans="1:6" ht="38.25" x14ac:dyDescent="0.25">
      <c r="A138" s="97">
        <v>37</v>
      </c>
      <c r="B138" s="98"/>
      <c r="C138" s="99"/>
      <c r="D138" s="72" t="s">
        <v>35</v>
      </c>
      <c r="E138" s="54">
        <f>SUM(E139)</f>
        <v>2389.0099999999998</v>
      </c>
      <c r="F138" s="54">
        <f>SUM(F139)</f>
        <v>305.39999999999998</v>
      </c>
    </row>
    <row r="139" spans="1:6" ht="25.5" x14ac:dyDescent="0.25">
      <c r="A139" s="37">
        <v>372</v>
      </c>
      <c r="B139" s="38"/>
      <c r="C139" s="39"/>
      <c r="D139" s="36" t="s">
        <v>36</v>
      </c>
      <c r="E139" s="100">
        <f>SUM(E140:E141)</f>
        <v>2389.0099999999998</v>
      </c>
      <c r="F139" s="100">
        <f>SUM(F140:F141)</f>
        <v>305.39999999999998</v>
      </c>
    </row>
    <row r="140" spans="1:6" ht="25.5" x14ac:dyDescent="0.25">
      <c r="A140" s="37">
        <v>3721</v>
      </c>
      <c r="B140" s="38"/>
      <c r="C140" s="39"/>
      <c r="D140" s="36" t="s">
        <v>76</v>
      </c>
      <c r="E140" s="100">
        <v>398.17</v>
      </c>
      <c r="F140" s="100">
        <v>305.39999999999998</v>
      </c>
    </row>
    <row r="141" spans="1:6" ht="25.5" x14ac:dyDescent="0.25">
      <c r="A141" s="37">
        <v>3722</v>
      </c>
      <c r="B141" s="38"/>
      <c r="C141" s="39"/>
      <c r="D141" s="36" t="s">
        <v>77</v>
      </c>
      <c r="E141" s="100">
        <v>1990.84</v>
      </c>
      <c r="F141" s="100">
        <v>0</v>
      </c>
    </row>
    <row r="142" spans="1:6" ht="38.25" x14ac:dyDescent="0.25">
      <c r="A142" s="97">
        <v>4</v>
      </c>
      <c r="B142" s="98"/>
      <c r="C142" s="99"/>
      <c r="D142" s="72" t="s">
        <v>26</v>
      </c>
      <c r="E142" s="54">
        <v>19908.419999999998</v>
      </c>
      <c r="F142" s="54">
        <v>167.09</v>
      </c>
    </row>
    <row r="143" spans="1:6" ht="38.25" x14ac:dyDescent="0.25">
      <c r="A143" s="97">
        <v>42</v>
      </c>
      <c r="B143" s="98"/>
      <c r="C143" s="99"/>
      <c r="D143" s="72" t="s">
        <v>26</v>
      </c>
      <c r="E143" s="54">
        <f>SUM(E145+E151)</f>
        <v>19908.419999999998</v>
      </c>
      <c r="F143" s="54">
        <f>SUM(F145+F151)</f>
        <v>167.09</v>
      </c>
    </row>
    <row r="144" spans="1:6" x14ac:dyDescent="0.25">
      <c r="A144" s="37">
        <v>422</v>
      </c>
      <c r="B144" s="38"/>
      <c r="C144" s="39"/>
      <c r="D144" s="36" t="s">
        <v>37</v>
      </c>
      <c r="E144" s="100">
        <v>0</v>
      </c>
      <c r="F144" s="100">
        <v>0</v>
      </c>
    </row>
    <row r="145" spans="1:6" x14ac:dyDescent="0.25">
      <c r="A145" s="37">
        <v>4221</v>
      </c>
      <c r="B145" s="38"/>
      <c r="C145" s="39"/>
      <c r="D145" s="36" t="s">
        <v>78</v>
      </c>
      <c r="E145" s="100">
        <v>0</v>
      </c>
      <c r="F145" s="100">
        <v>0</v>
      </c>
    </row>
    <row r="146" spans="1:6" x14ac:dyDescent="0.25">
      <c r="A146" s="37">
        <v>4222</v>
      </c>
      <c r="B146" s="38"/>
      <c r="C146" s="39"/>
      <c r="D146" s="36" t="s">
        <v>79</v>
      </c>
      <c r="E146" s="100">
        <v>0</v>
      </c>
      <c r="F146" s="100">
        <v>0</v>
      </c>
    </row>
    <row r="147" spans="1:6" x14ac:dyDescent="0.25">
      <c r="A147" s="37">
        <v>4223</v>
      </c>
      <c r="B147" s="38"/>
      <c r="C147" s="39"/>
      <c r="D147" s="36" t="s">
        <v>80</v>
      </c>
      <c r="E147" s="100">
        <v>0</v>
      </c>
      <c r="F147" s="100">
        <v>0</v>
      </c>
    </row>
    <row r="148" spans="1:6" x14ac:dyDescent="0.25">
      <c r="A148" s="37">
        <v>4225</v>
      </c>
      <c r="B148" s="38"/>
      <c r="C148" s="39"/>
      <c r="D148" s="36" t="s">
        <v>81</v>
      </c>
      <c r="E148" s="100">
        <v>0</v>
      </c>
      <c r="F148" s="100">
        <v>0</v>
      </c>
    </row>
    <row r="149" spans="1:6" x14ac:dyDescent="0.25">
      <c r="A149" s="37">
        <v>4226</v>
      </c>
      <c r="B149" s="38"/>
      <c r="C149" s="39"/>
      <c r="D149" s="36" t="s">
        <v>82</v>
      </c>
      <c r="E149" s="100">
        <v>0</v>
      </c>
      <c r="F149" s="100">
        <v>0</v>
      </c>
    </row>
    <row r="150" spans="1:6" ht="25.5" x14ac:dyDescent="0.25">
      <c r="A150" s="37">
        <v>4227</v>
      </c>
      <c r="B150" s="38"/>
      <c r="C150" s="39"/>
      <c r="D150" s="36" t="s">
        <v>83</v>
      </c>
      <c r="E150" s="100">
        <v>0</v>
      </c>
      <c r="F150" s="100">
        <v>0</v>
      </c>
    </row>
    <row r="151" spans="1:6" ht="25.5" x14ac:dyDescent="0.25">
      <c r="A151" s="37">
        <v>424</v>
      </c>
      <c r="B151" s="38"/>
      <c r="C151" s="39"/>
      <c r="D151" s="36" t="s">
        <v>38</v>
      </c>
      <c r="E151" s="100">
        <v>19908.419999999998</v>
      </c>
      <c r="F151" s="100">
        <v>167.09</v>
      </c>
    </row>
    <row r="152" spans="1:6" x14ac:dyDescent="0.25">
      <c r="A152" s="37">
        <v>4241</v>
      </c>
      <c r="B152" s="38"/>
      <c r="C152" s="39"/>
      <c r="D152" s="36" t="s">
        <v>84</v>
      </c>
      <c r="E152" s="54">
        <v>19908.419999999998</v>
      </c>
      <c r="F152" s="54">
        <v>167.09</v>
      </c>
    </row>
    <row r="153" spans="1:6" x14ac:dyDescent="0.25">
      <c r="A153" s="37"/>
      <c r="B153" s="38"/>
      <c r="C153" s="39"/>
      <c r="D153" s="75"/>
      <c r="E153" s="54">
        <v>0</v>
      </c>
      <c r="F153" s="54">
        <v>0</v>
      </c>
    </row>
    <row r="154" spans="1:6" x14ac:dyDescent="0.25">
      <c r="A154" s="37"/>
      <c r="B154" s="38"/>
      <c r="C154" s="39"/>
      <c r="D154" s="75" t="s">
        <v>85</v>
      </c>
      <c r="E154" s="54">
        <f>SUM(E101+E142)</f>
        <v>1147740.3899999999</v>
      </c>
      <c r="F154" s="54">
        <f>SUM(F101+F142)</f>
        <v>629553.69999999995</v>
      </c>
    </row>
    <row r="155" spans="1:6" x14ac:dyDescent="0.25">
      <c r="A155" s="25"/>
      <c r="B155" s="26"/>
      <c r="C155" s="27"/>
      <c r="D155" s="24"/>
      <c r="E155" s="8"/>
      <c r="F155" s="8"/>
    </row>
    <row r="156" spans="1:6" ht="25.5" x14ac:dyDescent="0.25">
      <c r="A156" s="146" t="s">
        <v>19</v>
      </c>
      <c r="B156" s="147"/>
      <c r="C156" s="148"/>
      <c r="D156" s="16" t="s">
        <v>20</v>
      </c>
      <c r="E156" s="52" t="s">
        <v>132</v>
      </c>
      <c r="F156" s="59" t="s">
        <v>152</v>
      </c>
    </row>
    <row r="157" spans="1:6" x14ac:dyDescent="0.25">
      <c r="A157" s="137" t="s">
        <v>141</v>
      </c>
      <c r="B157" s="138"/>
      <c r="C157" s="139"/>
      <c r="D157" s="53" t="s">
        <v>140</v>
      </c>
      <c r="E157" s="8"/>
      <c r="F157" s="8"/>
    </row>
    <row r="158" spans="1:6" x14ac:dyDescent="0.25">
      <c r="A158" s="137" t="s">
        <v>139</v>
      </c>
      <c r="B158" s="138"/>
      <c r="C158" s="139"/>
      <c r="D158" s="44" t="s">
        <v>127</v>
      </c>
      <c r="E158" s="8"/>
      <c r="F158" s="8"/>
    </row>
    <row r="159" spans="1:6" x14ac:dyDescent="0.25">
      <c r="A159" s="140" t="s">
        <v>147</v>
      </c>
      <c r="B159" s="141"/>
      <c r="C159" s="142"/>
      <c r="D159" s="47" t="s">
        <v>121</v>
      </c>
      <c r="E159" s="8"/>
      <c r="F159" s="8"/>
    </row>
    <row r="160" spans="1:6" x14ac:dyDescent="0.25">
      <c r="A160" s="137">
        <v>3</v>
      </c>
      <c r="B160" s="138"/>
      <c r="C160" s="139"/>
      <c r="D160" s="72" t="s">
        <v>15</v>
      </c>
      <c r="E160" s="56">
        <f>SUM(E161+E171+E205)</f>
        <v>65432.34</v>
      </c>
      <c r="F160" s="56">
        <f>SUM(F161+F171+F205)</f>
        <v>36697.54</v>
      </c>
    </row>
    <row r="161" spans="1:6" x14ac:dyDescent="0.25">
      <c r="A161" s="143">
        <v>31</v>
      </c>
      <c r="B161" s="144"/>
      <c r="C161" s="145"/>
      <c r="D161" s="72" t="s">
        <v>16</v>
      </c>
      <c r="E161" s="56"/>
      <c r="F161" s="56">
        <v>0</v>
      </c>
    </row>
    <row r="162" spans="1:6" x14ac:dyDescent="0.25">
      <c r="A162" s="37">
        <v>311</v>
      </c>
      <c r="B162" s="38"/>
      <c r="C162" s="39"/>
      <c r="D162" s="36" t="s">
        <v>27</v>
      </c>
      <c r="E162" s="49"/>
      <c r="F162" s="49"/>
    </row>
    <row r="163" spans="1:6" x14ac:dyDescent="0.25">
      <c r="A163" s="37">
        <v>3111</v>
      </c>
      <c r="B163" s="38"/>
      <c r="C163" s="39"/>
      <c r="D163" s="36" t="s">
        <v>39</v>
      </c>
      <c r="E163" s="49"/>
      <c r="F163" s="49"/>
    </row>
    <row r="164" spans="1:6" x14ac:dyDescent="0.25">
      <c r="A164" s="37">
        <v>3113</v>
      </c>
      <c r="B164" s="38"/>
      <c r="C164" s="39"/>
      <c r="D164" s="36" t="s">
        <v>40</v>
      </c>
      <c r="E164" s="49"/>
      <c r="F164" s="49"/>
    </row>
    <row r="165" spans="1:6" x14ac:dyDescent="0.25">
      <c r="A165" s="37">
        <v>3114</v>
      </c>
      <c r="B165" s="38"/>
      <c r="C165" s="39"/>
      <c r="D165" s="36" t="s">
        <v>41</v>
      </c>
      <c r="E165" s="49"/>
      <c r="F165" s="49"/>
    </row>
    <row r="166" spans="1:6" x14ac:dyDescent="0.25">
      <c r="A166" s="37">
        <v>312</v>
      </c>
      <c r="B166" s="38"/>
      <c r="C166" s="39"/>
      <c r="D166" s="36" t="s">
        <v>42</v>
      </c>
      <c r="E166" s="49"/>
      <c r="F166" s="49"/>
    </row>
    <row r="167" spans="1:6" x14ac:dyDescent="0.25">
      <c r="A167" s="37">
        <v>3121</v>
      </c>
      <c r="B167" s="38"/>
      <c r="C167" s="39"/>
      <c r="D167" s="36" t="s">
        <v>43</v>
      </c>
      <c r="E167" s="49"/>
      <c r="F167" s="49">
        <v>0</v>
      </c>
    </row>
    <row r="168" spans="1:6" x14ac:dyDescent="0.25">
      <c r="A168" s="37">
        <v>313</v>
      </c>
      <c r="B168" s="38"/>
      <c r="C168" s="39"/>
      <c r="D168" s="36" t="s">
        <v>28</v>
      </c>
      <c r="E168" s="49"/>
      <c r="F168" s="49"/>
    </row>
    <row r="169" spans="1:6" x14ac:dyDescent="0.25">
      <c r="A169" s="37">
        <v>3131</v>
      </c>
      <c r="B169" s="38"/>
      <c r="C169" s="39"/>
      <c r="D169" s="36" t="s">
        <v>44</v>
      </c>
      <c r="E169" s="49"/>
      <c r="F169" s="49"/>
    </row>
    <row r="170" spans="1:6" ht="25.5" x14ac:dyDescent="0.25">
      <c r="A170" s="37">
        <v>3132</v>
      </c>
      <c r="B170" s="38"/>
      <c r="C170" s="39"/>
      <c r="D170" s="36" t="s">
        <v>45</v>
      </c>
      <c r="E170" s="49"/>
      <c r="F170" s="49"/>
    </row>
    <row r="171" spans="1:6" x14ac:dyDescent="0.25">
      <c r="A171" s="143">
        <v>32</v>
      </c>
      <c r="B171" s="144"/>
      <c r="C171" s="145"/>
      <c r="D171" s="72" t="s">
        <v>21</v>
      </c>
      <c r="E171" s="56">
        <f>SUM(E172+E177+E185+E195+E197)</f>
        <v>64835.09</v>
      </c>
      <c r="F171" s="56">
        <f>SUM(F172+F177+F185+F195+F197)</f>
        <v>36231.54</v>
      </c>
    </row>
    <row r="172" spans="1:6" x14ac:dyDescent="0.25">
      <c r="A172" s="37">
        <v>321</v>
      </c>
      <c r="B172" s="38"/>
      <c r="C172" s="39"/>
      <c r="D172" s="36" t="s">
        <v>29</v>
      </c>
      <c r="E172" s="49">
        <f>SUM(E173:E176)</f>
        <v>3450.79</v>
      </c>
      <c r="F172" s="49">
        <f>SUM(F173:F176)</f>
        <v>4122.99</v>
      </c>
    </row>
    <row r="173" spans="1:6" x14ac:dyDescent="0.25">
      <c r="A173" s="37">
        <v>3211</v>
      </c>
      <c r="B173" s="38"/>
      <c r="C173" s="39"/>
      <c r="D173" s="36" t="s">
        <v>46</v>
      </c>
      <c r="E173" s="49">
        <v>2654.45</v>
      </c>
      <c r="F173" s="49">
        <v>3292.37</v>
      </c>
    </row>
    <row r="174" spans="1:6" ht="25.5" x14ac:dyDescent="0.25">
      <c r="A174" s="37">
        <v>3212</v>
      </c>
      <c r="B174" s="38"/>
      <c r="C174" s="39"/>
      <c r="D174" s="36" t="s">
        <v>47</v>
      </c>
      <c r="E174" s="49">
        <v>0</v>
      </c>
      <c r="F174" s="49">
        <v>0</v>
      </c>
    </row>
    <row r="175" spans="1:6" x14ac:dyDescent="0.25">
      <c r="A175" s="37">
        <v>3213</v>
      </c>
      <c r="B175" s="38"/>
      <c r="C175" s="39"/>
      <c r="D175" s="36" t="s">
        <v>48</v>
      </c>
      <c r="E175" s="49">
        <v>398.17</v>
      </c>
      <c r="F175" s="49">
        <v>643.82000000000005</v>
      </c>
    </row>
    <row r="176" spans="1:6" ht="25.5" x14ac:dyDescent="0.25">
      <c r="A176" s="37">
        <v>3214</v>
      </c>
      <c r="B176" s="38"/>
      <c r="C176" s="39"/>
      <c r="D176" s="36" t="s">
        <v>49</v>
      </c>
      <c r="E176" s="49">
        <v>398.17</v>
      </c>
      <c r="F176" s="49">
        <v>186.8</v>
      </c>
    </row>
    <row r="177" spans="1:6" ht="21" customHeight="1" x14ac:dyDescent="0.25">
      <c r="A177" s="37">
        <v>322</v>
      </c>
      <c r="B177" s="38"/>
      <c r="C177" s="39"/>
      <c r="D177" s="36" t="s">
        <v>30</v>
      </c>
      <c r="E177" s="49">
        <f>SUM(E178:E184)</f>
        <v>31322.579999999998</v>
      </c>
      <c r="F177" s="49">
        <f>SUM(F178:F184)</f>
        <v>15547.72</v>
      </c>
    </row>
    <row r="178" spans="1:6" ht="25.5" customHeight="1" x14ac:dyDescent="0.25">
      <c r="A178" s="37">
        <v>3221</v>
      </c>
      <c r="B178" s="38"/>
      <c r="C178" s="39"/>
      <c r="D178" s="36" t="s">
        <v>50</v>
      </c>
      <c r="E178" s="49">
        <v>9290.6</v>
      </c>
      <c r="F178" s="49">
        <v>5971.01</v>
      </c>
    </row>
    <row r="179" spans="1:6" ht="15" customHeight="1" x14ac:dyDescent="0.25">
      <c r="A179" s="37">
        <v>3222</v>
      </c>
      <c r="B179" s="38"/>
      <c r="C179" s="39"/>
      <c r="D179" s="36" t="s">
        <v>51</v>
      </c>
      <c r="E179" s="49">
        <v>0</v>
      </c>
      <c r="F179" s="49">
        <v>0</v>
      </c>
    </row>
    <row r="180" spans="1:6" x14ac:dyDescent="0.25">
      <c r="A180" s="37">
        <v>3223</v>
      </c>
      <c r="B180" s="38"/>
      <c r="C180" s="39"/>
      <c r="D180" s="36" t="s">
        <v>52</v>
      </c>
      <c r="E180" s="49">
        <v>19908.419999999998</v>
      </c>
      <c r="F180" s="49">
        <v>8366.7999999999993</v>
      </c>
    </row>
    <row r="181" spans="1:6" ht="25.5" x14ac:dyDescent="0.25">
      <c r="A181" s="37">
        <v>3224</v>
      </c>
      <c r="B181" s="38"/>
      <c r="C181" s="39"/>
      <c r="D181" s="36" t="s">
        <v>53</v>
      </c>
      <c r="E181" s="49">
        <v>1327.23</v>
      </c>
      <c r="F181" s="49">
        <v>1209.9100000000001</v>
      </c>
    </row>
    <row r="182" spans="1:6" ht="30.75" customHeight="1" x14ac:dyDescent="0.25">
      <c r="A182" s="37">
        <v>3225</v>
      </c>
      <c r="B182" s="38"/>
      <c r="C182" s="39"/>
      <c r="D182" s="36" t="s">
        <v>54</v>
      </c>
      <c r="E182" s="49">
        <v>663.61</v>
      </c>
      <c r="F182" s="49">
        <v>0</v>
      </c>
    </row>
    <row r="183" spans="1:6" ht="25.5" x14ac:dyDescent="0.25">
      <c r="A183" s="37">
        <v>3226</v>
      </c>
      <c r="B183" s="38"/>
      <c r="C183" s="39"/>
      <c r="D183" s="36" t="s">
        <v>55</v>
      </c>
      <c r="E183" s="49">
        <v>0</v>
      </c>
      <c r="F183" s="49">
        <v>0</v>
      </c>
    </row>
    <row r="184" spans="1:6" ht="25.5" x14ac:dyDescent="0.25">
      <c r="A184" s="37">
        <v>3227</v>
      </c>
      <c r="B184" s="38"/>
      <c r="C184" s="39"/>
      <c r="D184" s="36" t="s">
        <v>56</v>
      </c>
      <c r="E184" s="49">
        <v>132.72</v>
      </c>
      <c r="F184" s="49">
        <v>0</v>
      </c>
    </row>
    <row r="185" spans="1:6" x14ac:dyDescent="0.25">
      <c r="A185" s="37">
        <v>323</v>
      </c>
      <c r="B185" s="38"/>
      <c r="C185" s="39"/>
      <c r="D185" s="36" t="s">
        <v>31</v>
      </c>
      <c r="E185" s="49">
        <f>SUM(E186:E194)</f>
        <v>28601.77</v>
      </c>
      <c r="F185" s="49">
        <f>SUM(F186:F194)</f>
        <v>14532.400000000001</v>
      </c>
    </row>
    <row r="186" spans="1:6" x14ac:dyDescent="0.25">
      <c r="A186" s="37">
        <v>3231</v>
      </c>
      <c r="B186" s="38"/>
      <c r="C186" s="39"/>
      <c r="D186" s="36" t="s">
        <v>57</v>
      </c>
      <c r="E186" s="49">
        <v>3052.64</v>
      </c>
      <c r="F186" s="49">
        <v>1654.45</v>
      </c>
    </row>
    <row r="187" spans="1:6" ht="25.5" x14ac:dyDescent="0.25">
      <c r="A187" s="37">
        <v>3232</v>
      </c>
      <c r="B187" s="38"/>
      <c r="C187" s="39"/>
      <c r="D187" s="36" t="s">
        <v>58</v>
      </c>
      <c r="E187" s="49">
        <v>3052.62</v>
      </c>
      <c r="F187" s="49">
        <v>1145.69</v>
      </c>
    </row>
    <row r="188" spans="1:6" x14ac:dyDescent="0.25">
      <c r="A188" s="37">
        <v>3233</v>
      </c>
      <c r="B188" s="38"/>
      <c r="C188" s="39"/>
      <c r="D188" s="36" t="s">
        <v>59</v>
      </c>
      <c r="E188" s="49">
        <v>132.72</v>
      </c>
      <c r="F188" s="49">
        <v>63.72</v>
      </c>
    </row>
    <row r="189" spans="1:6" x14ac:dyDescent="0.25">
      <c r="A189" s="37">
        <v>3234</v>
      </c>
      <c r="B189" s="38"/>
      <c r="C189" s="39"/>
      <c r="D189" s="36" t="s">
        <v>60</v>
      </c>
      <c r="E189" s="49">
        <v>6636.14</v>
      </c>
      <c r="F189" s="49">
        <v>8654.9500000000007</v>
      </c>
    </row>
    <row r="190" spans="1:6" x14ac:dyDescent="0.25">
      <c r="A190" s="37">
        <v>3235</v>
      </c>
      <c r="B190" s="38"/>
      <c r="C190" s="39"/>
      <c r="D190" s="36" t="s">
        <v>61</v>
      </c>
      <c r="E190" s="49">
        <v>8096.09</v>
      </c>
      <c r="F190" s="49">
        <v>197.14</v>
      </c>
    </row>
    <row r="191" spans="1:6" x14ac:dyDescent="0.25">
      <c r="A191" s="37">
        <v>3236</v>
      </c>
      <c r="B191" s="38"/>
      <c r="C191" s="39"/>
      <c r="D191" s="36" t="s">
        <v>62</v>
      </c>
      <c r="E191" s="49">
        <v>1990.84</v>
      </c>
      <c r="F191" s="49">
        <v>0</v>
      </c>
    </row>
    <row r="192" spans="1:6" x14ac:dyDescent="0.25">
      <c r="A192" s="37">
        <v>3237</v>
      </c>
      <c r="B192" s="38"/>
      <c r="C192" s="39"/>
      <c r="D192" s="36" t="s">
        <v>63</v>
      </c>
      <c r="E192" s="49">
        <v>0</v>
      </c>
      <c r="F192" s="49">
        <v>0</v>
      </c>
    </row>
    <row r="193" spans="1:6" x14ac:dyDescent="0.25">
      <c r="A193" s="37">
        <v>3238</v>
      </c>
      <c r="B193" s="38"/>
      <c r="C193" s="39"/>
      <c r="D193" s="36" t="s">
        <v>64</v>
      </c>
      <c r="E193" s="49">
        <v>1659.04</v>
      </c>
      <c r="F193" s="49">
        <v>909.68</v>
      </c>
    </row>
    <row r="194" spans="1:6" x14ac:dyDescent="0.25">
      <c r="A194" s="37">
        <v>3239</v>
      </c>
      <c r="B194" s="38"/>
      <c r="C194" s="39"/>
      <c r="D194" s="36" t="s">
        <v>65</v>
      </c>
      <c r="E194" s="49">
        <v>3981.68</v>
      </c>
      <c r="F194" s="49">
        <v>1906.77</v>
      </c>
    </row>
    <row r="195" spans="1:6" ht="25.5" x14ac:dyDescent="0.25">
      <c r="A195" s="37">
        <v>324</v>
      </c>
      <c r="B195" s="38"/>
      <c r="C195" s="39"/>
      <c r="D195" s="36" t="s">
        <v>66</v>
      </c>
      <c r="E195" s="49">
        <f>SUM(E196)</f>
        <v>0</v>
      </c>
      <c r="F195" s="49">
        <f>SUM(F196)</f>
        <v>0</v>
      </c>
    </row>
    <row r="196" spans="1:6" ht="25.5" x14ac:dyDescent="0.25">
      <c r="A196" s="37">
        <v>3241</v>
      </c>
      <c r="B196" s="38"/>
      <c r="C196" s="39"/>
      <c r="D196" s="36" t="s">
        <v>88</v>
      </c>
      <c r="E196" s="49">
        <v>0</v>
      </c>
      <c r="F196" s="49">
        <v>0</v>
      </c>
    </row>
    <row r="197" spans="1:6" ht="25.5" x14ac:dyDescent="0.25">
      <c r="A197" s="37">
        <v>329</v>
      </c>
      <c r="B197" s="38"/>
      <c r="C197" s="39"/>
      <c r="D197" s="36" t="s">
        <v>67</v>
      </c>
      <c r="E197" s="49">
        <f>SUM(E198:E204)</f>
        <v>1459.95</v>
      </c>
      <c r="F197" s="49">
        <f>SUM(F198:F204)</f>
        <v>2028.4299999999998</v>
      </c>
    </row>
    <row r="198" spans="1:6" ht="38.25" x14ac:dyDescent="0.25">
      <c r="A198" s="37">
        <v>3291</v>
      </c>
      <c r="B198" s="38"/>
      <c r="C198" s="39"/>
      <c r="D198" s="36" t="s">
        <v>68</v>
      </c>
      <c r="E198" s="49">
        <v>0</v>
      </c>
      <c r="F198" s="49">
        <v>0</v>
      </c>
    </row>
    <row r="199" spans="1:6" x14ac:dyDescent="0.25">
      <c r="A199" s="37">
        <v>3292</v>
      </c>
      <c r="B199" s="38"/>
      <c r="C199" s="39"/>
      <c r="D199" s="36" t="s">
        <v>69</v>
      </c>
      <c r="E199" s="49">
        <v>0</v>
      </c>
      <c r="F199" s="49">
        <v>0</v>
      </c>
    </row>
    <row r="200" spans="1:6" x14ac:dyDescent="0.25">
      <c r="A200" s="37">
        <v>3293</v>
      </c>
      <c r="B200" s="38"/>
      <c r="C200" s="39"/>
      <c r="D200" s="36" t="s">
        <v>70</v>
      </c>
      <c r="E200" s="49">
        <v>0</v>
      </c>
      <c r="F200" s="49">
        <v>0</v>
      </c>
    </row>
    <row r="201" spans="1:6" x14ac:dyDescent="0.25">
      <c r="A201" s="37">
        <v>3294</v>
      </c>
      <c r="B201" s="38"/>
      <c r="C201" s="39"/>
      <c r="D201" s="36" t="s">
        <v>71</v>
      </c>
      <c r="E201" s="49">
        <v>132.72</v>
      </c>
      <c r="F201" s="49">
        <v>108.09</v>
      </c>
    </row>
    <row r="202" spans="1:6" x14ac:dyDescent="0.25">
      <c r="A202" s="37">
        <v>3295</v>
      </c>
      <c r="B202" s="38"/>
      <c r="C202" s="39"/>
      <c r="D202" s="36" t="s">
        <v>72</v>
      </c>
      <c r="E202" s="49">
        <v>0</v>
      </c>
      <c r="F202" s="49">
        <v>0</v>
      </c>
    </row>
    <row r="203" spans="1:6" x14ac:dyDescent="0.25">
      <c r="A203" s="37">
        <v>3296</v>
      </c>
      <c r="B203" s="38"/>
      <c r="C203" s="39"/>
      <c r="D203" s="36" t="s">
        <v>73</v>
      </c>
      <c r="E203" s="49">
        <v>0</v>
      </c>
      <c r="F203" s="49">
        <v>0</v>
      </c>
    </row>
    <row r="204" spans="1:6" ht="25.5" x14ac:dyDescent="0.25">
      <c r="A204" s="37">
        <v>3299</v>
      </c>
      <c r="B204" s="38"/>
      <c r="C204" s="39"/>
      <c r="D204" s="36" t="s">
        <v>32</v>
      </c>
      <c r="E204" s="49">
        <v>1327.23</v>
      </c>
      <c r="F204" s="49">
        <v>1920.34</v>
      </c>
    </row>
    <row r="205" spans="1:6" x14ac:dyDescent="0.25">
      <c r="A205" s="97">
        <v>34</v>
      </c>
      <c r="B205" s="98"/>
      <c r="C205" s="99"/>
      <c r="D205" s="72" t="s">
        <v>33</v>
      </c>
      <c r="E205" s="49">
        <f>SUM(E206)</f>
        <v>597.25</v>
      </c>
      <c r="F205" s="49">
        <f>SUM(F206)</f>
        <v>466</v>
      </c>
    </row>
    <row r="206" spans="1:6" x14ac:dyDescent="0.25">
      <c r="A206" s="37">
        <v>343</v>
      </c>
      <c r="B206" s="38"/>
      <c r="C206" s="39"/>
      <c r="D206" s="36" t="s">
        <v>34</v>
      </c>
      <c r="E206" s="49">
        <f>SUM(E207:E208)</f>
        <v>597.25</v>
      </c>
      <c r="F206" s="49">
        <f>SUM(F207:F208)</f>
        <v>466</v>
      </c>
    </row>
    <row r="207" spans="1:6" ht="25.5" x14ac:dyDescent="0.25">
      <c r="A207" s="37">
        <v>3431</v>
      </c>
      <c r="B207" s="38"/>
      <c r="C207" s="39"/>
      <c r="D207" s="36" t="s">
        <v>74</v>
      </c>
      <c r="E207" s="49">
        <v>597.25</v>
      </c>
      <c r="F207" s="49">
        <v>466</v>
      </c>
    </row>
    <row r="208" spans="1:6" x14ac:dyDescent="0.25">
      <c r="A208" s="37">
        <v>3433</v>
      </c>
      <c r="B208" s="38"/>
      <c r="C208" s="39"/>
      <c r="D208" s="36" t="s">
        <v>75</v>
      </c>
      <c r="E208" s="49">
        <v>0</v>
      </c>
      <c r="F208" s="49">
        <v>0</v>
      </c>
    </row>
    <row r="209" spans="1:6" ht="38.25" x14ac:dyDescent="0.25">
      <c r="A209" s="97">
        <v>37</v>
      </c>
      <c r="B209" s="98"/>
      <c r="C209" s="99"/>
      <c r="D209" s="72" t="s">
        <v>35</v>
      </c>
      <c r="E209" s="49">
        <v>0</v>
      </c>
      <c r="F209" s="49">
        <v>0</v>
      </c>
    </row>
    <row r="210" spans="1:6" ht="25.5" x14ac:dyDescent="0.25">
      <c r="A210" s="37">
        <v>372</v>
      </c>
      <c r="B210" s="38"/>
      <c r="C210" s="39"/>
      <c r="D210" s="36" t="s">
        <v>36</v>
      </c>
      <c r="E210" s="49">
        <v>0</v>
      </c>
      <c r="F210" s="49">
        <v>0</v>
      </c>
    </row>
    <row r="211" spans="1:6" ht="25.5" x14ac:dyDescent="0.25">
      <c r="A211" s="37">
        <v>3721</v>
      </c>
      <c r="B211" s="38"/>
      <c r="C211" s="39"/>
      <c r="D211" s="36" t="s">
        <v>76</v>
      </c>
      <c r="E211" s="49">
        <v>0</v>
      </c>
      <c r="F211" s="49">
        <v>0</v>
      </c>
    </row>
    <row r="212" spans="1:6" ht="25.5" x14ac:dyDescent="0.25">
      <c r="A212" s="37">
        <v>3722</v>
      </c>
      <c r="B212" s="38"/>
      <c r="C212" s="39"/>
      <c r="D212" s="36" t="s">
        <v>77</v>
      </c>
      <c r="E212" s="49">
        <v>0</v>
      </c>
      <c r="F212" s="49">
        <v>0</v>
      </c>
    </row>
    <row r="213" spans="1:6" ht="38.25" x14ac:dyDescent="0.25">
      <c r="A213" s="97">
        <v>4</v>
      </c>
      <c r="B213" s="98"/>
      <c r="C213" s="99"/>
      <c r="D213" s="72" t="s">
        <v>26</v>
      </c>
      <c r="E213" s="56">
        <v>0</v>
      </c>
      <c r="F213" s="56">
        <v>0</v>
      </c>
    </row>
    <row r="214" spans="1:6" ht="38.25" x14ac:dyDescent="0.25">
      <c r="A214" s="97">
        <v>42</v>
      </c>
      <c r="B214" s="98"/>
      <c r="C214" s="99"/>
      <c r="D214" s="72" t="s">
        <v>26</v>
      </c>
      <c r="E214" s="49">
        <v>0</v>
      </c>
      <c r="F214" s="49">
        <v>0</v>
      </c>
    </row>
    <row r="215" spans="1:6" x14ac:dyDescent="0.25">
      <c r="A215" s="37">
        <v>422</v>
      </c>
      <c r="B215" s="38"/>
      <c r="C215" s="39"/>
      <c r="D215" s="36" t="s">
        <v>37</v>
      </c>
      <c r="E215" s="49">
        <v>0</v>
      </c>
      <c r="F215" s="49">
        <v>0</v>
      </c>
    </row>
    <row r="216" spans="1:6" x14ac:dyDescent="0.25">
      <c r="A216" s="37">
        <v>4221</v>
      </c>
      <c r="B216" s="38"/>
      <c r="C216" s="39"/>
      <c r="D216" s="36" t="s">
        <v>78</v>
      </c>
      <c r="E216" s="49">
        <v>0</v>
      </c>
      <c r="F216" s="49">
        <v>0</v>
      </c>
    </row>
    <row r="217" spans="1:6" x14ac:dyDescent="0.25">
      <c r="A217" s="37"/>
      <c r="B217" s="38"/>
      <c r="C217" s="39"/>
      <c r="D217" s="75" t="s">
        <v>85</v>
      </c>
      <c r="E217" s="56">
        <f>SUM(E160+E213)</f>
        <v>65432.34</v>
      </c>
      <c r="F217" s="56">
        <f>SUM(F160+F213)</f>
        <v>36697.54</v>
      </c>
    </row>
    <row r="218" spans="1:6" x14ac:dyDescent="0.25">
      <c r="A218" s="25"/>
      <c r="B218" s="26"/>
      <c r="C218" s="27"/>
      <c r="D218" s="24"/>
      <c r="E218" s="8"/>
      <c r="F218" s="8"/>
    </row>
    <row r="219" spans="1:6" ht="25.5" x14ac:dyDescent="0.25">
      <c r="A219" s="146" t="s">
        <v>19</v>
      </c>
      <c r="B219" s="147"/>
      <c r="C219" s="148"/>
      <c r="D219" s="16" t="s">
        <v>20</v>
      </c>
      <c r="E219" s="52" t="s">
        <v>132</v>
      </c>
      <c r="F219" s="59" t="s">
        <v>152</v>
      </c>
    </row>
    <row r="220" spans="1:6" x14ac:dyDescent="0.25">
      <c r="A220" s="42">
        <v>1013</v>
      </c>
      <c r="B220" s="43"/>
      <c r="C220" s="44"/>
      <c r="D220" s="44" t="s">
        <v>126</v>
      </c>
      <c r="E220" s="8"/>
      <c r="F220" s="8"/>
    </row>
    <row r="221" spans="1:6" x14ac:dyDescent="0.25">
      <c r="A221" s="42">
        <v>101301</v>
      </c>
      <c r="B221" s="43"/>
      <c r="C221" s="44"/>
      <c r="D221" s="44" t="s">
        <v>127</v>
      </c>
      <c r="E221" s="8"/>
      <c r="F221" s="8"/>
    </row>
    <row r="222" spans="1:6" x14ac:dyDescent="0.25">
      <c r="A222" s="140" t="s">
        <v>148</v>
      </c>
      <c r="B222" s="141"/>
      <c r="C222" s="142"/>
      <c r="D222" s="47" t="s">
        <v>112</v>
      </c>
      <c r="E222" s="8"/>
      <c r="F222" s="8"/>
    </row>
    <row r="223" spans="1:6" x14ac:dyDescent="0.25">
      <c r="A223" s="137">
        <v>3</v>
      </c>
      <c r="B223" s="138"/>
      <c r="C223" s="139"/>
      <c r="D223" s="72" t="s">
        <v>15</v>
      </c>
      <c r="E223" s="55"/>
      <c r="F223" s="55">
        <v>2568.31</v>
      </c>
    </row>
    <row r="224" spans="1:6" x14ac:dyDescent="0.25">
      <c r="A224" s="143">
        <v>31</v>
      </c>
      <c r="B224" s="144"/>
      <c r="C224" s="145"/>
      <c r="D224" s="72" t="s">
        <v>16</v>
      </c>
      <c r="E224" s="55"/>
      <c r="F224" s="55"/>
    </row>
    <row r="225" spans="1:6" x14ac:dyDescent="0.25">
      <c r="A225" s="37">
        <v>311</v>
      </c>
      <c r="B225" s="38"/>
      <c r="C225" s="39"/>
      <c r="D225" s="36" t="s">
        <v>27</v>
      </c>
      <c r="E225" s="48"/>
      <c r="F225" s="48"/>
    </row>
    <row r="226" spans="1:6" x14ac:dyDescent="0.25">
      <c r="A226" s="37">
        <v>3111</v>
      </c>
      <c r="B226" s="38"/>
      <c r="C226" s="39"/>
      <c r="D226" s="36" t="s">
        <v>39</v>
      </c>
      <c r="E226" s="48"/>
      <c r="F226" s="48"/>
    </row>
    <row r="227" spans="1:6" x14ac:dyDescent="0.25">
      <c r="A227" s="37">
        <v>3113</v>
      </c>
      <c r="B227" s="38"/>
      <c r="C227" s="39"/>
      <c r="D227" s="36" t="s">
        <v>40</v>
      </c>
      <c r="E227" s="48"/>
      <c r="F227" s="48"/>
    </row>
    <row r="228" spans="1:6" x14ac:dyDescent="0.25">
      <c r="A228" s="37">
        <v>3114</v>
      </c>
      <c r="B228" s="38"/>
      <c r="C228" s="39"/>
      <c r="D228" s="36" t="s">
        <v>41</v>
      </c>
      <c r="E228" s="48"/>
      <c r="F228" s="48"/>
    </row>
    <row r="229" spans="1:6" x14ac:dyDescent="0.25">
      <c r="A229" s="37">
        <v>312</v>
      </c>
      <c r="B229" s="38"/>
      <c r="C229" s="39"/>
      <c r="D229" s="36" t="s">
        <v>42</v>
      </c>
      <c r="E229" s="48"/>
      <c r="F229" s="48"/>
    </row>
    <row r="230" spans="1:6" x14ac:dyDescent="0.25">
      <c r="A230" s="37">
        <v>3121</v>
      </c>
      <c r="B230" s="38"/>
      <c r="C230" s="39"/>
      <c r="D230" s="36" t="s">
        <v>43</v>
      </c>
      <c r="E230" s="48"/>
      <c r="F230" s="48"/>
    </row>
    <row r="231" spans="1:6" x14ac:dyDescent="0.25">
      <c r="A231" s="37">
        <v>313</v>
      </c>
      <c r="B231" s="38"/>
      <c r="C231" s="39"/>
      <c r="D231" s="36" t="s">
        <v>28</v>
      </c>
      <c r="E231" s="48"/>
      <c r="F231" s="48"/>
    </row>
    <row r="232" spans="1:6" x14ac:dyDescent="0.25">
      <c r="A232" s="37">
        <v>3131</v>
      </c>
      <c r="B232" s="38"/>
      <c r="C232" s="39"/>
      <c r="D232" s="36" t="s">
        <v>44</v>
      </c>
      <c r="E232" s="48"/>
      <c r="F232" s="48"/>
    </row>
    <row r="233" spans="1:6" ht="25.5" x14ac:dyDescent="0.25">
      <c r="A233" s="37">
        <v>3132</v>
      </c>
      <c r="B233" s="38"/>
      <c r="C233" s="39"/>
      <c r="D233" s="36" t="s">
        <v>45</v>
      </c>
      <c r="E233" s="48"/>
      <c r="F233" s="48"/>
    </row>
    <row r="234" spans="1:6" x14ac:dyDescent="0.25">
      <c r="A234" s="143">
        <v>32</v>
      </c>
      <c r="B234" s="144"/>
      <c r="C234" s="145"/>
      <c r="D234" s="72" t="s">
        <v>21</v>
      </c>
      <c r="E234" s="55"/>
      <c r="F234" s="55">
        <f>SUM(F235+F237+F244)</f>
        <v>2568.31</v>
      </c>
    </row>
    <row r="235" spans="1:6" x14ac:dyDescent="0.25">
      <c r="A235" s="37">
        <v>321</v>
      </c>
      <c r="B235" s="38"/>
      <c r="C235" s="39"/>
      <c r="D235" s="36" t="s">
        <v>29</v>
      </c>
      <c r="E235" s="48"/>
      <c r="F235" s="48"/>
    </row>
    <row r="236" spans="1:6" x14ac:dyDescent="0.25">
      <c r="A236" s="37">
        <v>3211</v>
      </c>
      <c r="B236" s="38"/>
      <c r="C236" s="39"/>
      <c r="D236" s="36" t="s">
        <v>46</v>
      </c>
      <c r="E236" s="48"/>
      <c r="F236" s="48"/>
    </row>
    <row r="237" spans="1:6" ht="25.5" customHeight="1" x14ac:dyDescent="0.25">
      <c r="A237" s="37">
        <v>322</v>
      </c>
      <c r="B237" s="38"/>
      <c r="C237" s="39"/>
      <c r="D237" s="36" t="s">
        <v>30</v>
      </c>
      <c r="E237" s="48"/>
      <c r="F237" s="48">
        <f>SUM(F238:F243)</f>
        <v>2520.31</v>
      </c>
    </row>
    <row r="238" spans="1:6" ht="28.5" customHeight="1" x14ac:dyDescent="0.25">
      <c r="A238" s="37">
        <v>3221</v>
      </c>
      <c r="B238" s="38"/>
      <c r="C238" s="39"/>
      <c r="D238" s="36" t="s">
        <v>50</v>
      </c>
      <c r="E238" s="48"/>
      <c r="F238" s="48">
        <v>1526.56</v>
      </c>
    </row>
    <row r="239" spans="1:6" x14ac:dyDescent="0.25">
      <c r="A239" s="37">
        <v>3222</v>
      </c>
      <c r="B239" s="38"/>
      <c r="C239" s="39"/>
      <c r="D239" s="36" t="s">
        <v>51</v>
      </c>
      <c r="E239" s="48"/>
      <c r="F239" s="48"/>
    </row>
    <row r="240" spans="1:6" x14ac:dyDescent="0.25">
      <c r="A240" s="37">
        <v>3223</v>
      </c>
      <c r="B240" s="38"/>
      <c r="C240" s="39"/>
      <c r="D240" s="36" t="s">
        <v>52</v>
      </c>
      <c r="E240" s="48"/>
      <c r="F240" s="48"/>
    </row>
    <row r="241" spans="1:6" x14ac:dyDescent="0.25">
      <c r="A241" s="37">
        <v>3225</v>
      </c>
      <c r="B241" s="38"/>
      <c r="C241" s="39"/>
      <c r="D241" s="36" t="s">
        <v>54</v>
      </c>
      <c r="E241" s="48"/>
      <c r="F241" s="48">
        <v>993.75</v>
      </c>
    </row>
    <row r="242" spans="1:6" ht="25.5" x14ac:dyDescent="0.25">
      <c r="A242" s="37">
        <v>3226</v>
      </c>
      <c r="B242" s="38"/>
      <c r="C242" s="39"/>
      <c r="D242" s="36" t="s">
        <v>55</v>
      </c>
      <c r="E242" s="48"/>
      <c r="F242" s="48"/>
    </row>
    <row r="243" spans="1:6" ht="25.5" x14ac:dyDescent="0.25">
      <c r="A243" s="37">
        <v>3227</v>
      </c>
      <c r="B243" s="38"/>
      <c r="C243" s="39"/>
      <c r="D243" s="36" t="s">
        <v>56</v>
      </c>
      <c r="E243" s="48"/>
      <c r="F243" s="48"/>
    </row>
    <row r="244" spans="1:6" x14ac:dyDescent="0.25">
      <c r="A244" s="37">
        <v>323</v>
      </c>
      <c r="B244" s="38"/>
      <c r="C244" s="39"/>
      <c r="D244" s="36" t="s">
        <v>31</v>
      </c>
      <c r="E244" s="48"/>
      <c r="F244" s="48">
        <v>48</v>
      </c>
    </row>
    <row r="245" spans="1:6" x14ac:dyDescent="0.25">
      <c r="A245" s="37">
        <v>3231</v>
      </c>
      <c r="B245" s="38"/>
      <c r="C245" s="39"/>
      <c r="D245" s="36" t="s">
        <v>57</v>
      </c>
      <c r="E245" s="48"/>
      <c r="F245" s="48">
        <v>48</v>
      </c>
    </row>
    <row r="246" spans="1:6" x14ac:dyDescent="0.25">
      <c r="A246" s="37">
        <v>3238</v>
      </c>
      <c r="B246" s="38"/>
      <c r="C246" s="39"/>
      <c r="D246" s="36" t="s">
        <v>64</v>
      </c>
      <c r="E246" s="48"/>
      <c r="F246" s="48"/>
    </row>
    <row r="247" spans="1:6" x14ac:dyDescent="0.25">
      <c r="A247" s="37">
        <v>3239</v>
      </c>
      <c r="B247" s="38"/>
      <c r="C247" s="39"/>
      <c r="D247" s="36" t="s">
        <v>65</v>
      </c>
      <c r="E247" s="48"/>
      <c r="F247" s="48"/>
    </row>
    <row r="248" spans="1:6" ht="38.25" x14ac:dyDescent="0.25">
      <c r="A248" s="97">
        <v>4</v>
      </c>
      <c r="B248" s="98"/>
      <c r="C248" s="99"/>
      <c r="D248" s="72" t="s">
        <v>26</v>
      </c>
      <c r="E248" s="55">
        <v>0</v>
      </c>
      <c r="F248" s="55">
        <v>2552.9299999999998</v>
      </c>
    </row>
    <row r="249" spans="1:6" ht="38.25" x14ac:dyDescent="0.25">
      <c r="A249" s="97">
        <v>42</v>
      </c>
      <c r="B249" s="98"/>
      <c r="C249" s="99"/>
      <c r="D249" s="72" t="s">
        <v>26</v>
      </c>
      <c r="E249" s="55">
        <v>0</v>
      </c>
      <c r="F249" s="55">
        <f>SUM(F250+F257)</f>
        <v>2552.9300000000003</v>
      </c>
    </row>
    <row r="250" spans="1:6" x14ac:dyDescent="0.25">
      <c r="A250" s="37">
        <v>422</v>
      </c>
      <c r="B250" s="38"/>
      <c r="C250" s="39"/>
      <c r="D250" s="36" t="s">
        <v>37</v>
      </c>
      <c r="E250" s="48">
        <v>0</v>
      </c>
      <c r="F250" s="48">
        <v>1835.96</v>
      </c>
    </row>
    <row r="251" spans="1:6" x14ac:dyDescent="0.25">
      <c r="A251" s="37">
        <v>4221</v>
      </c>
      <c r="B251" s="38"/>
      <c r="C251" s="39"/>
      <c r="D251" s="36" t="s">
        <v>78</v>
      </c>
      <c r="E251" s="48">
        <v>0</v>
      </c>
      <c r="F251" s="48">
        <v>1835.96</v>
      </c>
    </row>
    <row r="252" spans="1:6" x14ac:dyDescent="0.25">
      <c r="A252" s="37">
        <v>4222</v>
      </c>
      <c r="B252" s="38"/>
      <c r="C252" s="39"/>
      <c r="D252" s="36" t="s">
        <v>79</v>
      </c>
      <c r="E252" s="48"/>
      <c r="F252" s="48"/>
    </row>
    <row r="253" spans="1:6" x14ac:dyDescent="0.25">
      <c r="A253" s="37">
        <v>4223</v>
      </c>
      <c r="B253" s="38"/>
      <c r="C253" s="39"/>
      <c r="D253" s="36" t="s">
        <v>80</v>
      </c>
      <c r="E253" s="48"/>
      <c r="F253" s="48"/>
    </row>
    <row r="254" spans="1:6" x14ac:dyDescent="0.25">
      <c r="A254" s="37">
        <v>4225</v>
      </c>
      <c r="B254" s="38"/>
      <c r="C254" s="39"/>
      <c r="D254" s="36" t="s">
        <v>81</v>
      </c>
      <c r="E254" s="48"/>
      <c r="F254" s="48"/>
    </row>
    <row r="255" spans="1:6" x14ac:dyDescent="0.25">
      <c r="A255" s="37">
        <v>4226</v>
      </c>
      <c r="B255" s="38"/>
      <c r="C255" s="39"/>
      <c r="D255" s="36" t="s">
        <v>82</v>
      </c>
      <c r="E255" s="48"/>
      <c r="F255" s="48"/>
    </row>
    <row r="256" spans="1:6" ht="25.5" x14ac:dyDescent="0.25">
      <c r="A256" s="37">
        <v>4227</v>
      </c>
      <c r="B256" s="38"/>
      <c r="C256" s="39"/>
      <c r="D256" s="36" t="s">
        <v>83</v>
      </c>
      <c r="E256" s="48"/>
      <c r="F256" s="48"/>
    </row>
    <row r="257" spans="1:6" ht="25.5" x14ac:dyDescent="0.25">
      <c r="A257" s="37">
        <v>424</v>
      </c>
      <c r="B257" s="38"/>
      <c r="C257" s="39"/>
      <c r="D257" s="36" t="s">
        <v>38</v>
      </c>
      <c r="E257" s="48"/>
      <c r="F257" s="48">
        <v>716.97</v>
      </c>
    </row>
    <row r="258" spans="1:6" x14ac:dyDescent="0.25">
      <c r="A258" s="37">
        <v>4241</v>
      </c>
      <c r="B258" s="38"/>
      <c r="C258" s="39"/>
      <c r="D258" s="36" t="s">
        <v>84</v>
      </c>
      <c r="E258" s="48"/>
      <c r="F258" s="48">
        <v>716.97</v>
      </c>
    </row>
    <row r="259" spans="1:6" x14ac:dyDescent="0.25">
      <c r="A259" s="37"/>
      <c r="B259" s="38"/>
      <c r="C259" s="39"/>
      <c r="D259" s="36"/>
      <c r="E259" s="48"/>
      <c r="F259" s="48"/>
    </row>
    <row r="260" spans="1:6" x14ac:dyDescent="0.25">
      <c r="A260" s="37"/>
      <c r="B260" s="38"/>
      <c r="C260" s="39"/>
      <c r="D260" s="75" t="s">
        <v>85</v>
      </c>
      <c r="E260" s="55"/>
      <c r="F260" s="55">
        <f>SUM(F223+F248)</f>
        <v>5121.24</v>
      </c>
    </row>
    <row r="261" spans="1:6" x14ac:dyDescent="0.25">
      <c r="A261" s="37"/>
      <c r="B261" s="38"/>
      <c r="C261" s="39"/>
      <c r="D261" s="36"/>
      <c r="E261" s="8"/>
      <c r="F261" s="8"/>
    </row>
    <row r="262" spans="1:6" ht="25.5" x14ac:dyDescent="0.25">
      <c r="A262" s="146" t="s">
        <v>19</v>
      </c>
      <c r="B262" s="147"/>
      <c r="C262" s="148"/>
      <c r="D262" s="16" t="s">
        <v>20</v>
      </c>
      <c r="E262" s="60" t="s">
        <v>132</v>
      </c>
      <c r="F262" s="60" t="s">
        <v>152</v>
      </c>
    </row>
    <row r="263" spans="1:6" x14ac:dyDescent="0.25">
      <c r="A263" s="42"/>
      <c r="B263" s="43">
        <v>1013</v>
      </c>
      <c r="C263" s="44"/>
      <c r="D263" s="44" t="s">
        <v>126</v>
      </c>
      <c r="E263" s="8"/>
      <c r="F263" s="8"/>
    </row>
    <row r="264" spans="1:6" ht="25.5" customHeight="1" x14ac:dyDescent="0.25">
      <c r="A264" s="149" t="s">
        <v>136</v>
      </c>
      <c r="B264" s="150"/>
      <c r="C264" s="44"/>
      <c r="D264" s="44" t="s">
        <v>127</v>
      </c>
      <c r="E264" s="8"/>
      <c r="F264" s="8"/>
    </row>
    <row r="265" spans="1:6" ht="38.25" x14ac:dyDescent="0.25">
      <c r="A265" s="140" t="s">
        <v>149</v>
      </c>
      <c r="B265" s="141"/>
      <c r="C265" s="142"/>
      <c r="D265" s="47" t="s">
        <v>153</v>
      </c>
      <c r="E265" s="8"/>
      <c r="F265" s="8"/>
    </row>
    <row r="266" spans="1:6" x14ac:dyDescent="0.25">
      <c r="A266" s="137">
        <v>3</v>
      </c>
      <c r="B266" s="138"/>
      <c r="C266" s="139"/>
      <c r="D266" s="72" t="s">
        <v>15</v>
      </c>
      <c r="E266" s="55">
        <f>SUM(E267+E272+E305+E309)</f>
        <v>6371</v>
      </c>
      <c r="F266" s="55">
        <f>SUM(F267+F272+F305+F309)</f>
        <v>6077.1600000000008</v>
      </c>
    </row>
    <row r="267" spans="1:6" x14ac:dyDescent="0.25">
      <c r="A267" s="143">
        <v>31</v>
      </c>
      <c r="B267" s="144"/>
      <c r="C267" s="145"/>
      <c r="D267" s="72" t="s">
        <v>16</v>
      </c>
      <c r="E267" s="55">
        <v>0</v>
      </c>
      <c r="F267" s="55">
        <v>0</v>
      </c>
    </row>
    <row r="268" spans="1:6" x14ac:dyDescent="0.25">
      <c r="A268" s="37">
        <v>311</v>
      </c>
      <c r="B268" s="38"/>
      <c r="C268" s="39"/>
      <c r="D268" s="36" t="s">
        <v>27</v>
      </c>
      <c r="E268" s="48">
        <v>0</v>
      </c>
      <c r="F268" s="48">
        <v>0</v>
      </c>
    </row>
    <row r="269" spans="1:6" x14ac:dyDescent="0.25">
      <c r="A269" s="37">
        <v>312</v>
      </c>
      <c r="B269" s="38"/>
      <c r="C269" s="39"/>
      <c r="D269" s="36" t="s">
        <v>42</v>
      </c>
      <c r="E269" s="48">
        <v>0</v>
      </c>
      <c r="F269" s="48">
        <v>0</v>
      </c>
    </row>
    <row r="270" spans="1:6" x14ac:dyDescent="0.25">
      <c r="A270" s="37">
        <v>3121</v>
      </c>
      <c r="B270" s="38"/>
      <c r="C270" s="39"/>
      <c r="D270" s="36" t="s">
        <v>43</v>
      </c>
      <c r="E270" s="48">
        <v>0</v>
      </c>
      <c r="F270" s="48">
        <v>0</v>
      </c>
    </row>
    <row r="271" spans="1:6" x14ac:dyDescent="0.25">
      <c r="A271" s="37">
        <v>313</v>
      </c>
      <c r="B271" s="38"/>
      <c r="C271" s="39"/>
      <c r="D271" s="36" t="s">
        <v>28</v>
      </c>
      <c r="E271" s="48">
        <v>0</v>
      </c>
      <c r="F271" s="48">
        <v>0</v>
      </c>
    </row>
    <row r="272" spans="1:6" x14ac:dyDescent="0.25">
      <c r="A272" s="143">
        <v>32</v>
      </c>
      <c r="B272" s="144"/>
      <c r="C272" s="145"/>
      <c r="D272" s="72" t="s">
        <v>21</v>
      </c>
      <c r="E272" s="55">
        <f>SUM(E273+E278+E286+E296+E297)</f>
        <v>6371</v>
      </c>
      <c r="F272" s="55">
        <f>SUM(F273+F278+F286+F296+F297)</f>
        <v>6077.1600000000008</v>
      </c>
    </row>
    <row r="273" spans="1:6" x14ac:dyDescent="0.25">
      <c r="A273" s="37">
        <v>321</v>
      </c>
      <c r="B273" s="38"/>
      <c r="C273" s="39"/>
      <c r="D273" s="36" t="s">
        <v>29</v>
      </c>
      <c r="E273" s="48">
        <f>SUM(E274:E277)</f>
        <v>0</v>
      </c>
      <c r="F273" s="48">
        <f>SUM(F274:F277)</f>
        <v>0</v>
      </c>
    </row>
    <row r="274" spans="1:6" x14ac:dyDescent="0.25">
      <c r="A274" s="37">
        <v>3211</v>
      </c>
      <c r="B274" s="38"/>
      <c r="C274" s="39"/>
      <c r="D274" s="36" t="s">
        <v>46</v>
      </c>
      <c r="E274" s="48">
        <v>0</v>
      </c>
      <c r="F274" s="48">
        <v>0</v>
      </c>
    </row>
    <row r="275" spans="1:6" ht="25.5" x14ac:dyDescent="0.25">
      <c r="A275" s="37">
        <v>3212</v>
      </c>
      <c r="B275" s="38"/>
      <c r="C275" s="39"/>
      <c r="D275" s="36" t="s">
        <v>47</v>
      </c>
      <c r="E275" s="48">
        <v>0</v>
      </c>
      <c r="F275" s="48">
        <v>0</v>
      </c>
    </row>
    <row r="276" spans="1:6" x14ac:dyDescent="0.25">
      <c r="A276" s="37">
        <v>3213</v>
      </c>
      <c r="B276" s="38"/>
      <c r="C276" s="39"/>
      <c r="D276" s="36" t="s">
        <v>48</v>
      </c>
      <c r="E276" s="48">
        <v>0</v>
      </c>
      <c r="F276" s="48">
        <v>0</v>
      </c>
    </row>
    <row r="277" spans="1:6" ht="25.5" x14ac:dyDescent="0.25">
      <c r="A277" s="37">
        <v>3214</v>
      </c>
      <c r="B277" s="38"/>
      <c r="C277" s="39"/>
      <c r="D277" s="36" t="s">
        <v>49</v>
      </c>
      <c r="E277" s="48">
        <v>0</v>
      </c>
      <c r="F277" s="48">
        <v>0</v>
      </c>
    </row>
    <row r="278" spans="1:6" x14ac:dyDescent="0.25">
      <c r="A278" s="37">
        <v>322</v>
      </c>
      <c r="B278" s="38"/>
      <c r="C278" s="39"/>
      <c r="D278" s="36" t="s">
        <v>30</v>
      </c>
      <c r="E278" s="48">
        <f>SUM(E279:E285)</f>
        <v>1991</v>
      </c>
      <c r="F278" s="48">
        <f>SUM(F279:F285)</f>
        <v>0</v>
      </c>
    </row>
    <row r="279" spans="1:6" ht="25.5" x14ac:dyDescent="0.25">
      <c r="A279" s="37">
        <v>3221</v>
      </c>
      <c r="B279" s="38"/>
      <c r="C279" s="39"/>
      <c r="D279" s="36" t="s">
        <v>50</v>
      </c>
      <c r="E279" s="48">
        <v>0</v>
      </c>
      <c r="F279" s="48">
        <v>0</v>
      </c>
    </row>
    <row r="280" spans="1:6" x14ac:dyDescent="0.25">
      <c r="A280" s="37">
        <v>3222</v>
      </c>
      <c r="B280" s="38"/>
      <c r="C280" s="39"/>
      <c r="D280" s="36" t="s">
        <v>51</v>
      </c>
      <c r="E280" s="48">
        <v>1991</v>
      </c>
      <c r="F280" s="48">
        <v>0</v>
      </c>
    </row>
    <row r="281" spans="1:6" x14ac:dyDescent="0.25">
      <c r="A281" s="37">
        <v>3223</v>
      </c>
      <c r="B281" s="38"/>
      <c r="C281" s="39"/>
      <c r="D281" s="36" t="s">
        <v>52</v>
      </c>
      <c r="E281" s="48">
        <v>0</v>
      </c>
      <c r="F281" s="48">
        <v>0</v>
      </c>
    </row>
    <row r="282" spans="1:6" ht="25.5" x14ac:dyDescent="0.25">
      <c r="A282" s="37">
        <v>3224</v>
      </c>
      <c r="B282" s="38"/>
      <c r="C282" s="39"/>
      <c r="D282" s="36" t="s">
        <v>53</v>
      </c>
      <c r="E282" s="48">
        <v>0</v>
      </c>
      <c r="F282" s="48">
        <v>0</v>
      </c>
    </row>
    <row r="283" spans="1:6" x14ac:dyDescent="0.25">
      <c r="A283" s="37">
        <v>3225</v>
      </c>
      <c r="B283" s="38"/>
      <c r="C283" s="39"/>
      <c r="D283" s="36" t="s">
        <v>54</v>
      </c>
      <c r="E283" s="48">
        <v>0</v>
      </c>
      <c r="F283" s="48">
        <v>0</v>
      </c>
    </row>
    <row r="284" spans="1:6" ht="25.5" x14ac:dyDescent="0.25">
      <c r="A284" s="37">
        <v>3226</v>
      </c>
      <c r="B284" s="38"/>
      <c r="C284" s="39"/>
      <c r="D284" s="36" t="s">
        <v>55</v>
      </c>
      <c r="E284" s="48">
        <v>0</v>
      </c>
      <c r="F284" s="48">
        <v>0</v>
      </c>
    </row>
    <row r="285" spans="1:6" ht="25.5" x14ac:dyDescent="0.25">
      <c r="A285" s="37">
        <v>3227</v>
      </c>
      <c r="B285" s="38"/>
      <c r="C285" s="39"/>
      <c r="D285" s="36" t="s">
        <v>56</v>
      </c>
      <c r="E285" s="48">
        <v>0</v>
      </c>
      <c r="F285" s="48">
        <v>0</v>
      </c>
    </row>
    <row r="286" spans="1:6" x14ac:dyDescent="0.25">
      <c r="A286" s="37">
        <v>323</v>
      </c>
      <c r="B286" s="38"/>
      <c r="C286" s="39"/>
      <c r="D286" s="36" t="s">
        <v>31</v>
      </c>
      <c r="E286" s="48">
        <f>SUM(E287:E295)</f>
        <v>1991</v>
      </c>
      <c r="F286" s="48">
        <f>SUM(F287:F295)</f>
        <v>5188.3100000000004</v>
      </c>
    </row>
    <row r="287" spans="1:6" x14ac:dyDescent="0.25">
      <c r="A287" s="37">
        <v>3231</v>
      </c>
      <c r="B287" s="38"/>
      <c r="C287" s="39"/>
      <c r="D287" s="36" t="s">
        <v>57</v>
      </c>
      <c r="E287" s="48">
        <v>0</v>
      </c>
      <c r="F287" s="48">
        <v>5188.3100000000004</v>
      </c>
    </row>
    <row r="288" spans="1:6" ht="25.5" x14ac:dyDescent="0.25">
      <c r="A288" s="37">
        <v>3232</v>
      </c>
      <c r="B288" s="38"/>
      <c r="C288" s="39"/>
      <c r="D288" s="36" t="s">
        <v>58</v>
      </c>
      <c r="E288" s="48">
        <v>0</v>
      </c>
      <c r="F288" s="48">
        <v>0</v>
      </c>
    </row>
    <row r="289" spans="1:6" x14ac:dyDescent="0.25">
      <c r="A289" s="37">
        <v>3233</v>
      </c>
      <c r="B289" s="38"/>
      <c r="C289" s="39"/>
      <c r="D289" s="36" t="s">
        <v>59</v>
      </c>
      <c r="E289" s="48">
        <v>0</v>
      </c>
      <c r="F289" s="48">
        <v>0</v>
      </c>
    </row>
    <row r="290" spans="1:6" x14ac:dyDescent="0.25">
      <c r="A290" s="37">
        <v>3234</v>
      </c>
      <c r="B290" s="38"/>
      <c r="C290" s="39"/>
      <c r="D290" s="36" t="s">
        <v>60</v>
      </c>
      <c r="E290" s="48">
        <v>0</v>
      </c>
      <c r="F290" s="48">
        <v>0</v>
      </c>
    </row>
    <row r="291" spans="1:6" x14ac:dyDescent="0.25">
      <c r="A291" s="37">
        <v>3235</v>
      </c>
      <c r="B291" s="38"/>
      <c r="C291" s="39"/>
      <c r="D291" s="36" t="s">
        <v>61</v>
      </c>
      <c r="E291" s="48">
        <v>0</v>
      </c>
      <c r="F291" s="48">
        <v>0</v>
      </c>
    </row>
    <row r="292" spans="1:6" x14ac:dyDescent="0.25">
      <c r="A292" s="37">
        <v>3236</v>
      </c>
      <c r="B292" s="38"/>
      <c r="C292" s="39"/>
      <c r="D292" s="36" t="s">
        <v>62</v>
      </c>
      <c r="E292" s="48">
        <v>0</v>
      </c>
      <c r="F292" s="48">
        <v>0</v>
      </c>
    </row>
    <row r="293" spans="1:6" x14ac:dyDescent="0.25">
      <c r="A293" s="37">
        <v>3237</v>
      </c>
      <c r="B293" s="38"/>
      <c r="C293" s="39"/>
      <c r="D293" s="36" t="s">
        <v>63</v>
      </c>
      <c r="E293" s="48">
        <v>0</v>
      </c>
      <c r="F293" s="48">
        <v>0</v>
      </c>
    </row>
    <row r="294" spans="1:6" x14ac:dyDescent="0.25">
      <c r="A294" s="37">
        <v>3238</v>
      </c>
      <c r="B294" s="38"/>
      <c r="C294" s="39"/>
      <c r="D294" s="36" t="s">
        <v>64</v>
      </c>
      <c r="E294" s="48">
        <v>0</v>
      </c>
      <c r="F294" s="48">
        <v>0</v>
      </c>
    </row>
    <row r="295" spans="1:6" x14ac:dyDescent="0.25">
      <c r="A295" s="37">
        <v>3239</v>
      </c>
      <c r="B295" s="38"/>
      <c r="C295" s="39"/>
      <c r="D295" s="36" t="s">
        <v>65</v>
      </c>
      <c r="E295" s="48">
        <v>1991</v>
      </c>
      <c r="F295" s="48">
        <v>0</v>
      </c>
    </row>
    <row r="296" spans="1:6" ht="25.5" x14ac:dyDescent="0.25">
      <c r="A296" s="37">
        <v>324</v>
      </c>
      <c r="B296" s="38"/>
      <c r="C296" s="39"/>
      <c r="D296" s="36" t="s">
        <v>66</v>
      </c>
      <c r="E296" s="48">
        <v>0</v>
      </c>
      <c r="F296" s="48">
        <v>0</v>
      </c>
    </row>
    <row r="297" spans="1:6" ht="25.5" x14ac:dyDescent="0.25">
      <c r="A297" s="37">
        <v>329</v>
      </c>
      <c r="B297" s="38"/>
      <c r="C297" s="39"/>
      <c r="D297" s="36" t="s">
        <v>67</v>
      </c>
      <c r="E297" s="48">
        <f>SUM(E298:E304)</f>
        <v>2389</v>
      </c>
      <c r="F297" s="48">
        <f>SUM(F298:F304)</f>
        <v>888.85</v>
      </c>
    </row>
    <row r="298" spans="1:6" ht="38.25" x14ac:dyDescent="0.25">
      <c r="A298" s="37">
        <v>3291</v>
      </c>
      <c r="B298" s="38"/>
      <c r="C298" s="39"/>
      <c r="D298" s="36" t="s">
        <v>68</v>
      </c>
      <c r="E298" s="48">
        <v>0</v>
      </c>
      <c r="F298" s="48">
        <v>0</v>
      </c>
    </row>
    <row r="299" spans="1:6" x14ac:dyDescent="0.25">
      <c r="A299" s="37">
        <v>3292</v>
      </c>
      <c r="B299" s="38"/>
      <c r="C299" s="39"/>
      <c r="D299" s="36" t="s">
        <v>69</v>
      </c>
      <c r="E299" s="48">
        <v>1062</v>
      </c>
      <c r="F299" s="48">
        <v>0</v>
      </c>
    </row>
    <row r="300" spans="1:6" x14ac:dyDescent="0.25">
      <c r="A300" s="37">
        <v>3293</v>
      </c>
      <c r="B300" s="38"/>
      <c r="C300" s="39"/>
      <c r="D300" s="36" t="s">
        <v>70</v>
      </c>
      <c r="E300" s="48">
        <v>0</v>
      </c>
      <c r="F300" s="48">
        <v>0</v>
      </c>
    </row>
    <row r="301" spans="1:6" x14ac:dyDescent="0.25">
      <c r="A301" s="37">
        <v>3294</v>
      </c>
      <c r="B301" s="38"/>
      <c r="C301" s="39"/>
      <c r="D301" s="36" t="s">
        <v>71</v>
      </c>
      <c r="E301" s="48">
        <v>0</v>
      </c>
      <c r="F301" s="48">
        <v>0</v>
      </c>
    </row>
    <row r="302" spans="1:6" x14ac:dyDescent="0.25">
      <c r="A302" s="37">
        <v>3295</v>
      </c>
      <c r="B302" s="38"/>
      <c r="C302" s="39"/>
      <c r="D302" s="36" t="s">
        <v>72</v>
      </c>
      <c r="E302" s="48">
        <v>0</v>
      </c>
      <c r="F302" s="48">
        <v>0</v>
      </c>
    </row>
    <row r="303" spans="1:6" x14ac:dyDescent="0.25">
      <c r="A303" s="37">
        <v>3296</v>
      </c>
      <c r="B303" s="38"/>
      <c r="C303" s="39"/>
      <c r="D303" s="36" t="s">
        <v>73</v>
      </c>
      <c r="E303" s="48">
        <v>0</v>
      </c>
      <c r="F303" s="48">
        <v>0</v>
      </c>
    </row>
    <row r="304" spans="1:6" ht="25.5" x14ac:dyDescent="0.25">
      <c r="A304" s="37">
        <v>3299</v>
      </c>
      <c r="B304" s="38"/>
      <c r="C304" s="39"/>
      <c r="D304" s="36" t="s">
        <v>32</v>
      </c>
      <c r="E304" s="48">
        <v>1327</v>
      </c>
      <c r="F304" s="48">
        <v>888.85</v>
      </c>
    </row>
    <row r="305" spans="1:6" x14ac:dyDescent="0.25">
      <c r="A305" s="97">
        <v>34</v>
      </c>
      <c r="B305" s="98"/>
      <c r="C305" s="99"/>
      <c r="D305" s="72" t="s">
        <v>33</v>
      </c>
      <c r="E305" s="55">
        <v>0</v>
      </c>
      <c r="F305" s="55">
        <v>0</v>
      </c>
    </row>
    <row r="306" spans="1:6" x14ac:dyDescent="0.25">
      <c r="A306" s="37">
        <v>343</v>
      </c>
      <c r="B306" s="38"/>
      <c r="C306" s="39"/>
      <c r="D306" s="36" t="s">
        <v>34</v>
      </c>
      <c r="E306" s="48">
        <v>0</v>
      </c>
      <c r="F306" s="48">
        <v>0</v>
      </c>
    </row>
    <row r="307" spans="1:6" ht="25.5" x14ac:dyDescent="0.25">
      <c r="A307" s="37">
        <v>3431</v>
      </c>
      <c r="B307" s="38"/>
      <c r="C307" s="39"/>
      <c r="D307" s="36" t="s">
        <v>74</v>
      </c>
      <c r="E307" s="48">
        <v>0</v>
      </c>
      <c r="F307" s="48">
        <v>0</v>
      </c>
    </row>
    <row r="308" spans="1:6" x14ac:dyDescent="0.25">
      <c r="A308" s="37">
        <v>3433</v>
      </c>
      <c r="B308" s="38"/>
      <c r="C308" s="39"/>
      <c r="D308" s="36" t="s">
        <v>75</v>
      </c>
      <c r="E308" s="48">
        <v>0</v>
      </c>
      <c r="F308" s="48">
        <v>0</v>
      </c>
    </row>
    <row r="309" spans="1:6" ht="38.25" x14ac:dyDescent="0.25">
      <c r="A309" s="97">
        <v>37</v>
      </c>
      <c r="B309" s="98"/>
      <c r="C309" s="99"/>
      <c r="D309" s="72" t="s">
        <v>35</v>
      </c>
      <c r="E309" s="55">
        <v>0</v>
      </c>
      <c r="F309" s="55">
        <v>0</v>
      </c>
    </row>
    <row r="310" spans="1:6" ht="25.5" x14ac:dyDescent="0.25">
      <c r="A310" s="37">
        <v>372</v>
      </c>
      <c r="B310" s="38"/>
      <c r="C310" s="39"/>
      <c r="D310" s="36" t="s">
        <v>36</v>
      </c>
      <c r="E310" s="48">
        <v>0</v>
      </c>
      <c r="F310" s="48">
        <v>0</v>
      </c>
    </row>
    <row r="311" spans="1:6" ht="25.5" x14ac:dyDescent="0.25">
      <c r="A311" s="37">
        <v>3721</v>
      </c>
      <c r="B311" s="38"/>
      <c r="C311" s="39"/>
      <c r="D311" s="36" t="s">
        <v>76</v>
      </c>
      <c r="E311" s="48">
        <v>0</v>
      </c>
      <c r="F311" s="48">
        <v>0</v>
      </c>
    </row>
    <row r="312" spans="1:6" ht="25.5" x14ac:dyDescent="0.25">
      <c r="A312" s="37">
        <v>3722</v>
      </c>
      <c r="B312" s="38"/>
      <c r="C312" s="39"/>
      <c r="D312" s="36" t="s">
        <v>77</v>
      </c>
      <c r="E312" s="48">
        <v>0</v>
      </c>
      <c r="F312" s="48">
        <v>0</v>
      </c>
    </row>
    <row r="313" spans="1:6" ht="38.25" x14ac:dyDescent="0.25">
      <c r="A313" s="97">
        <v>4</v>
      </c>
      <c r="B313" s="98"/>
      <c r="C313" s="99"/>
      <c r="D313" s="72" t="s">
        <v>26</v>
      </c>
      <c r="E313" s="55">
        <v>0</v>
      </c>
      <c r="F313" s="55">
        <v>0</v>
      </c>
    </row>
    <row r="314" spans="1:6" ht="38.25" x14ac:dyDescent="0.25">
      <c r="A314" s="97">
        <v>42</v>
      </c>
      <c r="B314" s="98"/>
      <c r="C314" s="99"/>
      <c r="D314" s="72" t="s">
        <v>26</v>
      </c>
      <c r="E314" s="55">
        <v>0</v>
      </c>
      <c r="F314" s="55">
        <v>0</v>
      </c>
    </row>
    <row r="315" spans="1:6" x14ac:dyDescent="0.25">
      <c r="A315" s="37">
        <v>422</v>
      </c>
      <c r="B315" s="38"/>
      <c r="C315" s="39"/>
      <c r="D315" s="36" t="s">
        <v>37</v>
      </c>
      <c r="E315" s="48">
        <v>0</v>
      </c>
      <c r="F315" s="48">
        <v>0</v>
      </c>
    </row>
    <row r="316" spans="1:6" ht="25.5" x14ac:dyDescent="0.25">
      <c r="A316" s="37">
        <v>424</v>
      </c>
      <c r="B316" s="38"/>
      <c r="C316" s="39"/>
      <c r="D316" s="36" t="s">
        <v>38</v>
      </c>
      <c r="E316" s="48">
        <v>0</v>
      </c>
      <c r="F316" s="48">
        <v>0</v>
      </c>
    </row>
    <row r="317" spans="1:6" x14ac:dyDescent="0.25">
      <c r="A317" s="37">
        <v>4241</v>
      </c>
      <c r="B317" s="38"/>
      <c r="C317" s="39"/>
      <c r="D317" s="36" t="s">
        <v>84</v>
      </c>
      <c r="E317" s="48">
        <v>0</v>
      </c>
      <c r="F317" s="48">
        <v>0</v>
      </c>
    </row>
    <row r="318" spans="1:6" x14ac:dyDescent="0.25">
      <c r="A318" s="37"/>
      <c r="B318" s="38"/>
      <c r="C318" s="39"/>
      <c r="D318" s="36"/>
      <c r="E318" s="48">
        <v>0</v>
      </c>
      <c r="F318" s="48">
        <v>0</v>
      </c>
    </row>
    <row r="319" spans="1:6" x14ac:dyDescent="0.25">
      <c r="A319" s="37"/>
      <c r="B319" s="38"/>
      <c r="C319" s="39"/>
      <c r="D319" s="75" t="s">
        <v>85</v>
      </c>
      <c r="E319" s="55">
        <f>SUM(E266+E313)</f>
        <v>6371</v>
      </c>
      <c r="F319" s="55">
        <f>SUM(F266+F313)</f>
        <v>6077.1600000000008</v>
      </c>
    </row>
    <row r="320" spans="1:6" x14ac:dyDescent="0.25">
      <c r="A320" s="25"/>
      <c r="B320" s="26"/>
      <c r="C320" s="27"/>
      <c r="D320" s="24"/>
      <c r="E320" s="8"/>
      <c r="F320" s="8"/>
    </row>
    <row r="321" spans="1:6" ht="25.5" x14ac:dyDescent="0.25">
      <c r="A321" s="146" t="s">
        <v>19</v>
      </c>
      <c r="B321" s="147"/>
      <c r="C321" s="148"/>
      <c r="D321" s="16" t="s">
        <v>20</v>
      </c>
      <c r="E321" s="52" t="s">
        <v>132</v>
      </c>
      <c r="F321" s="59" t="s">
        <v>152</v>
      </c>
    </row>
    <row r="322" spans="1:6" x14ac:dyDescent="0.25">
      <c r="A322" s="42"/>
      <c r="B322" s="43">
        <v>1013</v>
      </c>
      <c r="C322" s="44"/>
      <c r="D322" s="44" t="s">
        <v>150</v>
      </c>
      <c r="E322" s="8"/>
      <c r="F322" s="8"/>
    </row>
    <row r="323" spans="1:6" ht="25.5" customHeight="1" x14ac:dyDescent="0.25">
      <c r="A323" s="149" t="s">
        <v>136</v>
      </c>
      <c r="B323" s="150"/>
      <c r="C323" s="153"/>
      <c r="D323" s="44" t="s">
        <v>127</v>
      </c>
      <c r="E323" s="8"/>
      <c r="F323" s="8"/>
    </row>
    <row r="324" spans="1:6" ht="25.5" x14ac:dyDescent="0.25">
      <c r="A324" s="140" t="s">
        <v>151</v>
      </c>
      <c r="B324" s="141"/>
      <c r="C324" s="142"/>
      <c r="D324" s="47" t="s">
        <v>129</v>
      </c>
      <c r="E324" s="8"/>
      <c r="F324" s="8"/>
    </row>
    <row r="325" spans="1:6" x14ac:dyDescent="0.25">
      <c r="A325" s="137">
        <v>3</v>
      </c>
      <c r="B325" s="138"/>
      <c r="C325" s="139"/>
      <c r="D325" s="72" t="s">
        <v>15</v>
      </c>
      <c r="E325" s="54">
        <f>SUM(E326+E336)</f>
        <v>8368.1699999999983</v>
      </c>
      <c r="F325" s="54">
        <f>SUM(F326+F336)</f>
        <v>5221.84</v>
      </c>
    </row>
    <row r="326" spans="1:6" x14ac:dyDescent="0.25">
      <c r="A326" s="143">
        <v>31</v>
      </c>
      <c r="B326" s="144"/>
      <c r="C326" s="145"/>
      <c r="D326" s="72" t="s">
        <v>16</v>
      </c>
      <c r="E326" s="54">
        <f>SUM(E327+E331+E333)</f>
        <v>3968.41</v>
      </c>
      <c r="F326" s="54">
        <f>SUM(F327+F331+F333)</f>
        <v>2922.42</v>
      </c>
    </row>
    <row r="327" spans="1:6" x14ac:dyDescent="0.25">
      <c r="A327" s="37">
        <v>311</v>
      </c>
      <c r="B327" s="38"/>
      <c r="C327" s="39"/>
      <c r="D327" s="36" t="s">
        <v>27</v>
      </c>
      <c r="E327" s="100">
        <f>SUM(E328:E330)</f>
        <v>3291.52</v>
      </c>
      <c r="F327" s="100">
        <f>SUM(F328:F330)</f>
        <v>2250.98</v>
      </c>
    </row>
    <row r="328" spans="1:6" x14ac:dyDescent="0.25">
      <c r="A328" s="37">
        <v>3111</v>
      </c>
      <c r="B328" s="38"/>
      <c r="C328" s="39"/>
      <c r="D328" s="36" t="s">
        <v>39</v>
      </c>
      <c r="E328" s="100">
        <v>3291.52</v>
      </c>
      <c r="F328" s="100">
        <v>1853.66</v>
      </c>
    </row>
    <row r="329" spans="1:6" x14ac:dyDescent="0.25">
      <c r="A329" s="37">
        <v>3113</v>
      </c>
      <c r="B329" s="38"/>
      <c r="C329" s="39"/>
      <c r="D329" s="36" t="s">
        <v>40</v>
      </c>
      <c r="E329" s="100">
        <v>0</v>
      </c>
      <c r="F329" s="100">
        <v>397.32</v>
      </c>
    </row>
    <row r="330" spans="1:6" x14ac:dyDescent="0.25">
      <c r="A330" s="37">
        <v>3114</v>
      </c>
      <c r="B330" s="38"/>
      <c r="C330" s="39"/>
      <c r="D330" s="36" t="s">
        <v>41</v>
      </c>
      <c r="E330" s="100">
        <v>0</v>
      </c>
      <c r="F330" s="100">
        <v>0</v>
      </c>
    </row>
    <row r="331" spans="1:6" x14ac:dyDescent="0.25">
      <c r="A331" s="37">
        <v>312</v>
      </c>
      <c r="B331" s="38"/>
      <c r="C331" s="39"/>
      <c r="D331" s="36" t="s">
        <v>42</v>
      </c>
      <c r="E331" s="100">
        <v>159.27000000000001</v>
      </c>
      <c r="F331" s="100">
        <v>300</v>
      </c>
    </row>
    <row r="332" spans="1:6" x14ac:dyDescent="0.25">
      <c r="A332" s="37">
        <v>3121</v>
      </c>
      <c r="B332" s="38"/>
      <c r="C332" s="39"/>
      <c r="D332" s="36" t="s">
        <v>43</v>
      </c>
      <c r="E332" s="100">
        <v>159.27000000000001</v>
      </c>
      <c r="F332" s="100">
        <v>300</v>
      </c>
    </row>
    <row r="333" spans="1:6" x14ac:dyDescent="0.25">
      <c r="A333" s="37">
        <v>313</v>
      </c>
      <c r="B333" s="38"/>
      <c r="C333" s="39"/>
      <c r="D333" s="36" t="s">
        <v>28</v>
      </c>
      <c r="E333" s="100">
        <f>SUM(E334:E335)</f>
        <v>517.62</v>
      </c>
      <c r="F333" s="100">
        <f>SUM(F334:F335)</f>
        <v>371.44</v>
      </c>
    </row>
    <row r="334" spans="1:6" x14ac:dyDescent="0.25">
      <c r="A334" s="37">
        <v>3131</v>
      </c>
      <c r="B334" s="38"/>
      <c r="C334" s="39"/>
      <c r="D334" s="36" t="s">
        <v>44</v>
      </c>
      <c r="E334" s="100">
        <v>0</v>
      </c>
      <c r="F334" s="100">
        <v>0</v>
      </c>
    </row>
    <row r="335" spans="1:6" ht="25.5" x14ac:dyDescent="0.25">
      <c r="A335" s="37">
        <v>3132</v>
      </c>
      <c r="B335" s="38"/>
      <c r="C335" s="39"/>
      <c r="D335" s="36" t="s">
        <v>45</v>
      </c>
      <c r="E335" s="100">
        <v>517.62</v>
      </c>
      <c r="F335" s="100">
        <v>371.44</v>
      </c>
    </row>
    <row r="336" spans="1:6" x14ac:dyDescent="0.25">
      <c r="A336" s="143">
        <v>32</v>
      </c>
      <c r="B336" s="144"/>
      <c r="C336" s="145"/>
      <c r="D336" s="72" t="s">
        <v>21</v>
      </c>
      <c r="E336" s="54">
        <f>SUM(E337+E342+E350+E351)</f>
        <v>4399.7599999999993</v>
      </c>
      <c r="F336" s="54">
        <f>SUM(F337+F342+F350+F351)</f>
        <v>2299.42</v>
      </c>
    </row>
    <row r="337" spans="1:6" x14ac:dyDescent="0.25">
      <c r="A337" s="37">
        <v>321</v>
      </c>
      <c r="B337" s="38"/>
      <c r="C337" s="39"/>
      <c r="D337" s="36" t="s">
        <v>29</v>
      </c>
      <c r="E337" s="100">
        <f>SUM(E338:E341)</f>
        <v>191.12</v>
      </c>
      <c r="F337" s="100">
        <f>SUM(F338:F341)</f>
        <v>77.42</v>
      </c>
    </row>
    <row r="338" spans="1:6" x14ac:dyDescent="0.25">
      <c r="A338" s="37">
        <v>3211</v>
      </c>
      <c r="B338" s="38"/>
      <c r="C338" s="39"/>
      <c r="D338" s="36" t="s">
        <v>46</v>
      </c>
      <c r="E338" s="100">
        <v>0</v>
      </c>
      <c r="F338" s="100">
        <v>0</v>
      </c>
    </row>
    <row r="339" spans="1:6" ht="25.5" x14ac:dyDescent="0.25">
      <c r="A339" s="37">
        <v>3212</v>
      </c>
      <c r="B339" s="38"/>
      <c r="C339" s="39"/>
      <c r="D339" s="36" t="s">
        <v>47</v>
      </c>
      <c r="E339" s="100">
        <v>191.12</v>
      </c>
      <c r="F339" s="100">
        <v>77.42</v>
      </c>
    </row>
    <row r="340" spans="1:6" x14ac:dyDescent="0.25">
      <c r="A340" s="37">
        <v>3213</v>
      </c>
      <c r="B340" s="38"/>
      <c r="C340" s="39"/>
      <c r="D340" s="36" t="s">
        <v>48</v>
      </c>
      <c r="E340" s="100">
        <v>0</v>
      </c>
      <c r="F340" s="100">
        <v>0</v>
      </c>
    </row>
    <row r="341" spans="1:6" ht="25.5" x14ac:dyDescent="0.25">
      <c r="A341" s="37">
        <v>3214</v>
      </c>
      <c r="B341" s="38"/>
      <c r="C341" s="39"/>
      <c r="D341" s="36" t="s">
        <v>49</v>
      </c>
      <c r="E341" s="100">
        <v>0</v>
      </c>
      <c r="F341" s="100">
        <v>0</v>
      </c>
    </row>
    <row r="342" spans="1:6" ht="15" customHeight="1" x14ac:dyDescent="0.25">
      <c r="A342" s="37">
        <v>322</v>
      </c>
      <c r="B342" s="38"/>
      <c r="C342" s="39"/>
      <c r="D342" s="36" t="s">
        <v>30</v>
      </c>
      <c r="E342" s="100">
        <f>SUM(E343:E349)</f>
        <v>4208.6399999999994</v>
      </c>
      <c r="F342" s="100">
        <f>SUM(F343:F349)</f>
        <v>2222</v>
      </c>
    </row>
    <row r="343" spans="1:6" ht="25.5" customHeight="1" x14ac:dyDescent="0.25">
      <c r="A343" s="37">
        <v>3221</v>
      </c>
      <c r="B343" s="38"/>
      <c r="C343" s="39"/>
      <c r="D343" s="36" t="s">
        <v>50</v>
      </c>
      <c r="E343" s="100">
        <v>398.17</v>
      </c>
      <c r="F343" s="100">
        <v>0</v>
      </c>
    </row>
    <row r="344" spans="1:6" ht="15" customHeight="1" x14ac:dyDescent="0.25">
      <c r="A344" s="37">
        <v>3222</v>
      </c>
      <c r="B344" s="38"/>
      <c r="C344" s="39"/>
      <c r="D344" s="36" t="s">
        <v>51</v>
      </c>
      <c r="E344" s="100">
        <v>3810.47</v>
      </c>
      <c r="F344" s="100">
        <v>2222</v>
      </c>
    </row>
    <row r="345" spans="1:6" x14ac:dyDescent="0.25">
      <c r="A345" s="37">
        <v>3223</v>
      </c>
      <c r="B345" s="38"/>
      <c r="C345" s="39"/>
      <c r="D345" s="36" t="s">
        <v>52</v>
      </c>
      <c r="E345" s="100">
        <v>0</v>
      </c>
      <c r="F345" s="100">
        <v>0</v>
      </c>
    </row>
    <row r="346" spans="1:6" ht="25.5" x14ac:dyDescent="0.25">
      <c r="A346" s="37">
        <v>3224</v>
      </c>
      <c r="B346" s="38"/>
      <c r="C346" s="39"/>
      <c r="D346" s="36" t="s">
        <v>53</v>
      </c>
      <c r="E346" s="100">
        <v>0</v>
      </c>
      <c r="F346" s="100">
        <v>0</v>
      </c>
    </row>
    <row r="347" spans="1:6" ht="22.5" customHeight="1" x14ac:dyDescent="0.25">
      <c r="A347" s="37">
        <v>3225</v>
      </c>
      <c r="B347" s="38"/>
      <c r="C347" s="39"/>
      <c r="D347" s="36" t="s">
        <v>54</v>
      </c>
      <c r="E347" s="100">
        <v>0</v>
      </c>
      <c r="F347" s="100">
        <v>0</v>
      </c>
    </row>
    <row r="348" spans="1:6" ht="25.5" x14ac:dyDescent="0.25">
      <c r="A348" s="37">
        <v>3226</v>
      </c>
      <c r="B348" s="38"/>
      <c r="C348" s="39"/>
      <c r="D348" s="36" t="s">
        <v>55</v>
      </c>
      <c r="E348" s="100">
        <v>0</v>
      </c>
      <c r="F348" s="100">
        <v>0</v>
      </c>
    </row>
    <row r="349" spans="1:6" ht="25.5" x14ac:dyDescent="0.25">
      <c r="A349" s="37">
        <v>3227</v>
      </c>
      <c r="B349" s="38"/>
      <c r="C349" s="39"/>
      <c r="D349" s="36" t="s">
        <v>56</v>
      </c>
      <c r="E349" s="100">
        <v>0</v>
      </c>
      <c r="F349" s="100">
        <v>0</v>
      </c>
    </row>
    <row r="350" spans="1:6" x14ac:dyDescent="0.25">
      <c r="A350" s="37">
        <v>323</v>
      </c>
      <c r="B350" s="38"/>
      <c r="C350" s="39"/>
      <c r="D350" s="36" t="s">
        <v>31</v>
      </c>
      <c r="E350" s="100">
        <v>0</v>
      </c>
      <c r="F350" s="100">
        <v>0</v>
      </c>
    </row>
    <row r="351" spans="1:6" ht="25.5" x14ac:dyDescent="0.25">
      <c r="A351" s="37">
        <v>329</v>
      </c>
      <c r="B351" s="38"/>
      <c r="C351" s="39"/>
      <c r="D351" s="36" t="s">
        <v>67</v>
      </c>
      <c r="E351" s="100">
        <v>0</v>
      </c>
      <c r="F351" s="100">
        <v>0</v>
      </c>
    </row>
    <row r="352" spans="1:6" x14ac:dyDescent="0.25">
      <c r="A352" s="97">
        <v>34</v>
      </c>
      <c r="B352" s="98"/>
      <c r="C352" s="99"/>
      <c r="D352" s="72" t="s">
        <v>33</v>
      </c>
      <c r="E352" s="54">
        <v>0</v>
      </c>
      <c r="F352" s="54">
        <v>0</v>
      </c>
    </row>
    <row r="353" spans="1:6" x14ac:dyDescent="0.25">
      <c r="A353" s="37">
        <v>343</v>
      </c>
      <c r="B353" s="38"/>
      <c r="C353" s="39"/>
      <c r="D353" s="36" t="s">
        <v>34</v>
      </c>
      <c r="E353" s="100">
        <v>0</v>
      </c>
      <c r="F353" s="100">
        <v>0</v>
      </c>
    </row>
    <row r="354" spans="1:6" ht="38.25" x14ac:dyDescent="0.25">
      <c r="A354" s="97">
        <v>37</v>
      </c>
      <c r="B354" s="98"/>
      <c r="C354" s="99"/>
      <c r="D354" s="72" t="s">
        <v>35</v>
      </c>
      <c r="E354" s="54">
        <v>0</v>
      </c>
      <c r="F354" s="54">
        <v>0</v>
      </c>
    </row>
    <row r="355" spans="1:6" ht="25.5" x14ac:dyDescent="0.25">
      <c r="A355" s="37">
        <v>372</v>
      </c>
      <c r="B355" s="38"/>
      <c r="C355" s="39"/>
      <c r="D355" s="36" t="s">
        <v>36</v>
      </c>
      <c r="E355" s="100">
        <v>0</v>
      </c>
      <c r="F355" s="100">
        <v>0</v>
      </c>
    </row>
    <row r="356" spans="1:6" ht="38.25" x14ac:dyDescent="0.25">
      <c r="A356" s="97">
        <v>4</v>
      </c>
      <c r="B356" s="98"/>
      <c r="C356" s="99"/>
      <c r="D356" s="72" t="s">
        <v>26</v>
      </c>
      <c r="E356" s="54">
        <v>0</v>
      </c>
      <c r="F356" s="54">
        <v>0</v>
      </c>
    </row>
    <row r="357" spans="1:6" ht="38.25" x14ac:dyDescent="0.25">
      <c r="A357" s="97">
        <v>42</v>
      </c>
      <c r="B357" s="98"/>
      <c r="C357" s="99"/>
      <c r="D357" s="72" t="s">
        <v>26</v>
      </c>
      <c r="E357" s="54">
        <v>0</v>
      </c>
      <c r="F357" s="54">
        <v>0</v>
      </c>
    </row>
    <row r="358" spans="1:6" x14ac:dyDescent="0.25">
      <c r="A358" s="37">
        <v>422</v>
      </c>
      <c r="B358" s="38"/>
      <c r="C358" s="39"/>
      <c r="D358" s="36" t="s">
        <v>37</v>
      </c>
      <c r="E358" s="100">
        <v>0</v>
      </c>
      <c r="F358" s="100">
        <v>0</v>
      </c>
    </row>
    <row r="359" spans="1:6" ht="25.5" x14ac:dyDescent="0.25">
      <c r="A359" s="37">
        <v>424</v>
      </c>
      <c r="B359" s="38"/>
      <c r="C359" s="39"/>
      <c r="D359" s="36" t="s">
        <v>38</v>
      </c>
      <c r="E359" s="100">
        <v>0</v>
      </c>
      <c r="F359" s="100">
        <v>0</v>
      </c>
    </row>
    <row r="360" spans="1:6" x14ac:dyDescent="0.25">
      <c r="A360" s="37"/>
      <c r="B360" s="38"/>
      <c r="C360" s="39"/>
      <c r="D360" s="75" t="s">
        <v>85</v>
      </c>
      <c r="E360" s="54">
        <f>SUM(E325+E356)</f>
        <v>8368.1699999999983</v>
      </c>
      <c r="F360" s="54">
        <f>SUM(F325+F356)</f>
        <v>5221.84</v>
      </c>
    </row>
    <row r="361" spans="1:6" x14ac:dyDescent="0.25">
      <c r="A361" s="25"/>
      <c r="B361" s="26"/>
      <c r="C361" s="27"/>
      <c r="D361" s="24"/>
      <c r="E361" s="8"/>
      <c r="F361" s="8"/>
    </row>
    <row r="362" spans="1:6" ht="25.5" x14ac:dyDescent="0.25">
      <c r="A362" s="146" t="s">
        <v>19</v>
      </c>
      <c r="B362" s="147"/>
      <c r="C362" s="148"/>
      <c r="D362" s="16" t="s">
        <v>20</v>
      </c>
      <c r="E362" s="52" t="s">
        <v>132</v>
      </c>
      <c r="F362" s="59" t="s">
        <v>152</v>
      </c>
    </row>
    <row r="363" spans="1:6" ht="38.25" x14ac:dyDescent="0.25">
      <c r="A363" s="149" t="s">
        <v>136</v>
      </c>
      <c r="B363" s="150"/>
      <c r="C363" s="153"/>
      <c r="D363" s="28" t="s">
        <v>131</v>
      </c>
      <c r="E363" s="8"/>
      <c r="F363" s="8"/>
    </row>
    <row r="364" spans="1:6" x14ac:dyDescent="0.25">
      <c r="A364" s="137" t="s">
        <v>146</v>
      </c>
      <c r="B364" s="138"/>
      <c r="C364" s="139"/>
      <c r="D364" s="28" t="s">
        <v>115</v>
      </c>
      <c r="E364" s="8"/>
      <c r="F364" s="8"/>
    </row>
    <row r="365" spans="1:6" x14ac:dyDescent="0.25">
      <c r="A365" s="155"/>
      <c r="B365" s="156"/>
      <c r="C365" s="157"/>
      <c r="D365" s="29"/>
      <c r="E365" s="8"/>
      <c r="F365" s="8"/>
    </row>
    <row r="366" spans="1:6" x14ac:dyDescent="0.25">
      <c r="A366" s="137">
        <v>3</v>
      </c>
      <c r="B366" s="138"/>
      <c r="C366" s="139"/>
      <c r="D366" s="72" t="s">
        <v>15</v>
      </c>
      <c r="E366" s="55">
        <f>SUM(E367+E377+E396)</f>
        <v>29454.91</v>
      </c>
      <c r="F366" s="55">
        <f>SUM(F367+F377+F396)</f>
        <v>20785.87</v>
      </c>
    </row>
    <row r="367" spans="1:6" x14ac:dyDescent="0.25">
      <c r="A367" s="143">
        <v>31</v>
      </c>
      <c r="B367" s="144"/>
      <c r="C367" s="145"/>
      <c r="D367" s="72" t="s">
        <v>16</v>
      </c>
      <c r="E367" s="55">
        <f>SUM(E368+E372+E374)</f>
        <v>16102.99</v>
      </c>
      <c r="F367" s="55">
        <f>SUM(F368+F372+F374)</f>
        <v>10489.56</v>
      </c>
    </row>
    <row r="368" spans="1:6" x14ac:dyDescent="0.25">
      <c r="A368" s="37">
        <v>311</v>
      </c>
      <c r="B368" s="38"/>
      <c r="C368" s="39"/>
      <c r="D368" s="36" t="s">
        <v>27</v>
      </c>
      <c r="E368" s="48">
        <f>SUM(E369:E371)</f>
        <v>13166.1</v>
      </c>
      <c r="F368" s="48">
        <f>SUM(F369:F371)</f>
        <v>9003.98</v>
      </c>
    </row>
    <row r="369" spans="1:6" x14ac:dyDescent="0.25">
      <c r="A369" s="37">
        <v>3111</v>
      </c>
      <c r="B369" s="38"/>
      <c r="C369" s="39"/>
      <c r="D369" s="36" t="s">
        <v>39</v>
      </c>
      <c r="E369" s="48">
        <v>13166.1</v>
      </c>
      <c r="F369" s="48">
        <v>7414.66</v>
      </c>
    </row>
    <row r="370" spans="1:6" x14ac:dyDescent="0.25">
      <c r="A370" s="37">
        <v>3113</v>
      </c>
      <c r="B370" s="38"/>
      <c r="C370" s="39"/>
      <c r="D370" s="36" t="s">
        <v>40</v>
      </c>
      <c r="E370" s="48">
        <v>0</v>
      </c>
      <c r="F370" s="48">
        <v>1589.32</v>
      </c>
    </row>
    <row r="371" spans="1:6" x14ac:dyDescent="0.25">
      <c r="A371" s="37">
        <v>3114</v>
      </c>
      <c r="B371" s="38"/>
      <c r="C371" s="39"/>
      <c r="D371" s="36" t="s">
        <v>41</v>
      </c>
      <c r="E371" s="48">
        <v>0</v>
      </c>
      <c r="F371" s="48">
        <v>0</v>
      </c>
    </row>
    <row r="372" spans="1:6" x14ac:dyDescent="0.25">
      <c r="A372" s="37">
        <v>312</v>
      </c>
      <c r="B372" s="38"/>
      <c r="C372" s="39"/>
      <c r="D372" s="36" t="s">
        <v>42</v>
      </c>
      <c r="E372" s="48">
        <v>764.48</v>
      </c>
      <c r="F372" s="48">
        <v>0</v>
      </c>
    </row>
    <row r="373" spans="1:6" x14ac:dyDescent="0.25">
      <c r="A373" s="37">
        <v>3121</v>
      </c>
      <c r="B373" s="38"/>
      <c r="C373" s="39"/>
      <c r="D373" s="36" t="s">
        <v>43</v>
      </c>
      <c r="E373" s="48">
        <v>764.48</v>
      </c>
      <c r="F373" s="48">
        <v>0</v>
      </c>
    </row>
    <row r="374" spans="1:6" x14ac:dyDescent="0.25">
      <c r="A374" s="37">
        <v>313</v>
      </c>
      <c r="B374" s="38"/>
      <c r="C374" s="39"/>
      <c r="D374" s="36" t="s">
        <v>28</v>
      </c>
      <c r="E374" s="48">
        <v>2172.41</v>
      </c>
      <c r="F374" s="48">
        <v>1485.58</v>
      </c>
    </row>
    <row r="375" spans="1:6" x14ac:dyDescent="0.25">
      <c r="A375" s="37">
        <v>3131</v>
      </c>
      <c r="B375" s="38"/>
      <c r="C375" s="39"/>
      <c r="D375" s="36" t="s">
        <v>44</v>
      </c>
      <c r="E375" s="48">
        <v>0</v>
      </c>
      <c r="F375" s="48">
        <v>0</v>
      </c>
    </row>
    <row r="376" spans="1:6" ht="25.5" x14ac:dyDescent="0.25">
      <c r="A376" s="37">
        <v>3132</v>
      </c>
      <c r="B376" s="38"/>
      <c r="C376" s="39"/>
      <c r="D376" s="36" t="s">
        <v>45</v>
      </c>
      <c r="E376" s="48">
        <v>2172.41</v>
      </c>
      <c r="F376" s="48">
        <v>1485.58</v>
      </c>
    </row>
    <row r="377" spans="1:6" x14ac:dyDescent="0.25">
      <c r="A377" s="143">
        <v>32</v>
      </c>
      <c r="B377" s="144"/>
      <c r="C377" s="145"/>
      <c r="D377" s="72" t="s">
        <v>21</v>
      </c>
      <c r="E377" s="55">
        <f>SUM(E378+E383+E391+E394+E394+E395)</f>
        <v>13351.92</v>
      </c>
      <c r="F377" s="55">
        <f>SUM(F378+F383+F391+F394+F394+F395)</f>
        <v>10296.31</v>
      </c>
    </row>
    <row r="378" spans="1:6" x14ac:dyDescent="0.25">
      <c r="A378" s="37">
        <v>321</v>
      </c>
      <c r="B378" s="38"/>
      <c r="C378" s="39"/>
      <c r="D378" s="36" t="s">
        <v>29</v>
      </c>
      <c r="E378" s="48">
        <f>SUM(E379:E382)</f>
        <v>743.25</v>
      </c>
      <c r="F378" s="48">
        <f>SUM(F379:F382)</f>
        <v>810.31</v>
      </c>
    </row>
    <row r="379" spans="1:6" x14ac:dyDescent="0.25">
      <c r="A379" s="37">
        <v>3211</v>
      </c>
      <c r="B379" s="38"/>
      <c r="C379" s="39"/>
      <c r="D379" s="36" t="s">
        <v>46</v>
      </c>
      <c r="E379" s="48">
        <v>0</v>
      </c>
      <c r="F379" s="48">
        <v>500.63</v>
      </c>
    </row>
    <row r="380" spans="1:6" ht="25.5" x14ac:dyDescent="0.25">
      <c r="A380" s="37">
        <v>3212</v>
      </c>
      <c r="B380" s="38"/>
      <c r="C380" s="39"/>
      <c r="D380" s="36" t="s">
        <v>47</v>
      </c>
      <c r="E380" s="48">
        <v>743.25</v>
      </c>
      <c r="F380" s="48">
        <v>309.68</v>
      </c>
    </row>
    <row r="381" spans="1:6" x14ac:dyDescent="0.25">
      <c r="A381" s="37">
        <v>3213</v>
      </c>
      <c r="B381" s="38"/>
      <c r="C381" s="39"/>
      <c r="D381" s="36" t="s">
        <v>48</v>
      </c>
      <c r="E381" s="48">
        <v>0</v>
      </c>
      <c r="F381" s="48">
        <v>0</v>
      </c>
    </row>
    <row r="382" spans="1:6" ht="25.5" x14ac:dyDescent="0.25">
      <c r="A382" s="37">
        <v>3214</v>
      </c>
      <c r="B382" s="38"/>
      <c r="C382" s="39"/>
      <c r="D382" s="36" t="s">
        <v>49</v>
      </c>
      <c r="E382" s="48">
        <v>0</v>
      </c>
      <c r="F382" s="48">
        <v>0</v>
      </c>
    </row>
    <row r="383" spans="1:6" x14ac:dyDescent="0.25">
      <c r="A383" s="37">
        <v>322</v>
      </c>
      <c r="B383" s="38"/>
      <c r="C383" s="39"/>
      <c r="D383" s="36" t="s">
        <v>30</v>
      </c>
      <c r="E383" s="48">
        <f>SUM(E384:E390)</f>
        <v>12608.67</v>
      </c>
      <c r="F383" s="48">
        <f>SUM(F384:F390)</f>
        <v>0</v>
      </c>
    </row>
    <row r="384" spans="1:6" ht="25.5" x14ac:dyDescent="0.25">
      <c r="A384" s="37">
        <v>3221</v>
      </c>
      <c r="B384" s="38"/>
      <c r="C384" s="39"/>
      <c r="D384" s="36" t="s">
        <v>50</v>
      </c>
      <c r="E384" s="48">
        <v>0</v>
      </c>
      <c r="F384" s="48">
        <v>0</v>
      </c>
    </row>
    <row r="385" spans="1:6" x14ac:dyDescent="0.25">
      <c r="A385" s="37">
        <v>3222</v>
      </c>
      <c r="B385" s="38"/>
      <c r="C385" s="39"/>
      <c r="D385" s="36" t="s">
        <v>51</v>
      </c>
      <c r="E385" s="48">
        <v>11945.05</v>
      </c>
      <c r="F385" s="48">
        <v>0</v>
      </c>
    </row>
    <row r="386" spans="1:6" x14ac:dyDescent="0.25">
      <c r="A386" s="37">
        <v>3223</v>
      </c>
      <c r="B386" s="38"/>
      <c r="C386" s="39"/>
      <c r="D386" s="36" t="s">
        <v>52</v>
      </c>
      <c r="E386" s="48">
        <v>0</v>
      </c>
      <c r="F386" s="48">
        <v>0</v>
      </c>
    </row>
    <row r="387" spans="1:6" ht="25.5" x14ac:dyDescent="0.25">
      <c r="A387" s="37">
        <v>3224</v>
      </c>
      <c r="B387" s="38"/>
      <c r="C387" s="39"/>
      <c r="D387" s="36" t="s">
        <v>53</v>
      </c>
      <c r="E387" s="48">
        <v>0</v>
      </c>
      <c r="F387" s="48">
        <v>0</v>
      </c>
    </row>
    <row r="388" spans="1:6" x14ac:dyDescent="0.25">
      <c r="A388" s="37">
        <v>3225</v>
      </c>
      <c r="B388" s="38"/>
      <c r="C388" s="39"/>
      <c r="D388" s="36" t="s">
        <v>54</v>
      </c>
      <c r="E388" s="48">
        <v>663.62</v>
      </c>
      <c r="F388" s="48">
        <v>0</v>
      </c>
    </row>
    <row r="389" spans="1:6" ht="25.5" x14ac:dyDescent="0.25">
      <c r="A389" s="37">
        <v>3226</v>
      </c>
      <c r="B389" s="38"/>
      <c r="C389" s="39"/>
      <c r="D389" s="36" t="s">
        <v>55</v>
      </c>
      <c r="E389" s="48">
        <v>0</v>
      </c>
      <c r="F389" s="48">
        <v>0</v>
      </c>
    </row>
    <row r="390" spans="1:6" ht="25.5" x14ac:dyDescent="0.25">
      <c r="A390" s="37">
        <v>3227</v>
      </c>
      <c r="B390" s="38"/>
      <c r="C390" s="39"/>
      <c r="D390" s="36" t="s">
        <v>56</v>
      </c>
      <c r="E390" s="48">
        <v>0</v>
      </c>
      <c r="F390" s="48">
        <v>0</v>
      </c>
    </row>
    <row r="391" spans="1:6" x14ac:dyDescent="0.25">
      <c r="A391" s="37">
        <v>323</v>
      </c>
      <c r="B391" s="38"/>
      <c r="C391" s="39"/>
      <c r="D391" s="36" t="s">
        <v>31</v>
      </c>
      <c r="E391" s="48">
        <f>SUM(E392:E393)</f>
        <v>0</v>
      </c>
      <c r="F391" s="48">
        <f>SUM(F392:F393)</f>
        <v>9486</v>
      </c>
    </row>
    <row r="392" spans="1:6" x14ac:dyDescent="0.25">
      <c r="A392" s="37">
        <v>3231</v>
      </c>
      <c r="B392" s="38"/>
      <c r="C392" s="39"/>
      <c r="D392" s="36" t="s">
        <v>57</v>
      </c>
      <c r="E392" s="48">
        <v>0</v>
      </c>
      <c r="F392" s="48">
        <v>9486</v>
      </c>
    </row>
    <row r="393" spans="1:6" x14ac:dyDescent="0.25">
      <c r="A393" s="37">
        <v>3239</v>
      </c>
      <c r="B393" s="38"/>
      <c r="C393" s="39"/>
      <c r="D393" s="36" t="s">
        <v>65</v>
      </c>
      <c r="E393" s="48">
        <v>0</v>
      </c>
      <c r="F393" s="48">
        <v>0</v>
      </c>
    </row>
    <row r="394" spans="1:6" ht="25.5" x14ac:dyDescent="0.25">
      <c r="A394" s="37">
        <v>324</v>
      </c>
      <c r="B394" s="38"/>
      <c r="C394" s="39"/>
      <c r="D394" s="36" t="s">
        <v>66</v>
      </c>
      <c r="E394" s="48">
        <v>0</v>
      </c>
      <c r="F394" s="48">
        <v>0</v>
      </c>
    </row>
    <row r="395" spans="1:6" ht="25.5" x14ac:dyDescent="0.25">
      <c r="A395" s="37">
        <v>329</v>
      </c>
      <c r="B395" s="38"/>
      <c r="C395" s="39"/>
      <c r="D395" s="36" t="s">
        <v>67</v>
      </c>
      <c r="E395" s="48">
        <v>0</v>
      </c>
      <c r="F395" s="48">
        <v>0</v>
      </c>
    </row>
    <row r="396" spans="1:6" x14ac:dyDescent="0.25">
      <c r="A396" s="97">
        <v>34</v>
      </c>
      <c r="B396" s="98"/>
      <c r="C396" s="99"/>
      <c r="D396" s="72" t="s">
        <v>33</v>
      </c>
      <c r="E396" s="55">
        <v>0</v>
      </c>
      <c r="F396" s="55">
        <v>0</v>
      </c>
    </row>
    <row r="397" spans="1:6" x14ac:dyDescent="0.25">
      <c r="A397" s="37">
        <v>343</v>
      </c>
      <c r="B397" s="38"/>
      <c r="C397" s="39"/>
      <c r="D397" s="36" t="s">
        <v>34</v>
      </c>
      <c r="E397" s="55">
        <v>0</v>
      </c>
      <c r="F397" s="55">
        <v>0</v>
      </c>
    </row>
    <row r="398" spans="1:6" ht="38.25" x14ac:dyDescent="0.25">
      <c r="A398" s="97">
        <v>37</v>
      </c>
      <c r="B398" s="98"/>
      <c r="C398" s="99"/>
      <c r="D398" s="72" t="s">
        <v>35</v>
      </c>
      <c r="E398" s="55">
        <v>0</v>
      </c>
      <c r="F398" s="55">
        <v>0</v>
      </c>
    </row>
    <row r="399" spans="1:6" ht="25.5" x14ac:dyDescent="0.25">
      <c r="A399" s="37">
        <v>372</v>
      </c>
      <c r="B399" s="38"/>
      <c r="C399" s="39"/>
      <c r="D399" s="36" t="s">
        <v>36</v>
      </c>
      <c r="E399" s="55">
        <v>0</v>
      </c>
      <c r="F399" s="55">
        <v>0</v>
      </c>
    </row>
    <row r="400" spans="1:6" ht="38.25" x14ac:dyDescent="0.25">
      <c r="A400" s="97">
        <v>4</v>
      </c>
      <c r="B400" s="98"/>
      <c r="C400" s="99"/>
      <c r="D400" s="72" t="s">
        <v>26</v>
      </c>
      <c r="E400" s="55">
        <f>SUM(E401)</f>
        <v>6636.1399999999994</v>
      </c>
      <c r="F400" s="55">
        <f>SUM(F401)</f>
        <v>2812.5</v>
      </c>
    </row>
    <row r="401" spans="1:10" ht="38.25" x14ac:dyDescent="0.25">
      <c r="A401" s="97">
        <v>42</v>
      </c>
      <c r="B401" s="98"/>
      <c r="C401" s="99"/>
      <c r="D401" s="72" t="s">
        <v>26</v>
      </c>
      <c r="E401" s="55">
        <f>SUM(E402+E409)</f>
        <v>6636.1399999999994</v>
      </c>
      <c r="F401" s="55">
        <f>SUM(F402+F409)</f>
        <v>2812.5</v>
      </c>
    </row>
    <row r="402" spans="1:10" x14ac:dyDescent="0.25">
      <c r="A402" s="37">
        <v>422</v>
      </c>
      <c r="B402" s="38"/>
      <c r="C402" s="39"/>
      <c r="D402" s="36" t="s">
        <v>37</v>
      </c>
      <c r="E402" s="48">
        <f>SUM(E403:E408)</f>
        <v>6636.1399999999994</v>
      </c>
      <c r="F402" s="48">
        <f>SUM(F403:F408)</f>
        <v>2812.5</v>
      </c>
    </row>
    <row r="403" spans="1:10" x14ac:dyDescent="0.25">
      <c r="A403" s="37">
        <v>4221</v>
      </c>
      <c r="B403" s="38"/>
      <c r="C403" s="39"/>
      <c r="D403" s="36" t="s">
        <v>78</v>
      </c>
      <c r="E403" s="48">
        <v>3981.68</v>
      </c>
      <c r="F403" s="48">
        <v>2812.5</v>
      </c>
    </row>
    <row r="404" spans="1:10" x14ac:dyDescent="0.25">
      <c r="A404" s="37">
        <v>4222</v>
      </c>
      <c r="B404" s="38"/>
      <c r="C404" s="39"/>
      <c r="D404" s="36" t="s">
        <v>79</v>
      </c>
      <c r="E404" s="48">
        <v>1327.23</v>
      </c>
      <c r="F404" s="48">
        <v>0</v>
      </c>
    </row>
    <row r="405" spans="1:10" x14ac:dyDescent="0.25">
      <c r="A405" s="37">
        <v>4223</v>
      </c>
      <c r="B405" s="38"/>
      <c r="C405" s="39"/>
      <c r="D405" s="36" t="s">
        <v>80</v>
      </c>
      <c r="E405" s="48">
        <v>1327.23</v>
      </c>
      <c r="F405" s="48">
        <v>0</v>
      </c>
    </row>
    <row r="406" spans="1:10" x14ac:dyDescent="0.25">
      <c r="A406" s="37">
        <v>4225</v>
      </c>
      <c r="B406" s="38"/>
      <c r="C406" s="39"/>
      <c r="D406" s="36" t="s">
        <v>81</v>
      </c>
      <c r="E406" s="48">
        <v>0</v>
      </c>
      <c r="F406" s="48">
        <v>0</v>
      </c>
    </row>
    <row r="407" spans="1:10" x14ac:dyDescent="0.25">
      <c r="A407" s="37">
        <v>4226</v>
      </c>
      <c r="B407" s="38"/>
      <c r="C407" s="39"/>
      <c r="D407" s="36" t="s">
        <v>82</v>
      </c>
      <c r="E407" s="48">
        <v>0</v>
      </c>
      <c r="F407" s="48">
        <v>0</v>
      </c>
    </row>
    <row r="408" spans="1:10" ht="25.5" x14ac:dyDescent="0.25">
      <c r="A408" s="37">
        <v>4227</v>
      </c>
      <c r="B408" s="38"/>
      <c r="C408" s="39"/>
      <c r="D408" s="36" t="s">
        <v>83</v>
      </c>
      <c r="E408" s="48">
        <v>0</v>
      </c>
      <c r="F408" s="48">
        <v>0</v>
      </c>
    </row>
    <row r="409" spans="1:10" ht="25.5" x14ac:dyDescent="0.25">
      <c r="A409" s="37">
        <v>424</v>
      </c>
      <c r="B409" s="38"/>
      <c r="C409" s="39"/>
      <c r="D409" s="36" t="s">
        <v>38</v>
      </c>
      <c r="E409" s="48">
        <v>0</v>
      </c>
      <c r="F409" s="48">
        <v>0</v>
      </c>
    </row>
    <row r="410" spans="1:10" x14ac:dyDescent="0.25">
      <c r="A410" s="37">
        <v>4241</v>
      </c>
      <c r="B410" s="38"/>
      <c r="C410" s="39"/>
      <c r="D410" s="36" t="s">
        <v>84</v>
      </c>
      <c r="E410" s="48">
        <v>0</v>
      </c>
      <c r="F410" s="48">
        <v>0</v>
      </c>
    </row>
    <row r="411" spans="1:10" x14ac:dyDescent="0.25">
      <c r="A411" s="37"/>
      <c r="B411" s="38"/>
      <c r="C411" s="39"/>
      <c r="D411" s="36"/>
      <c r="E411" s="48">
        <v>0</v>
      </c>
      <c r="F411" s="48">
        <v>0</v>
      </c>
    </row>
    <row r="412" spans="1:10" x14ac:dyDescent="0.25">
      <c r="A412" s="37"/>
      <c r="B412" s="38"/>
      <c r="C412" s="39"/>
      <c r="D412" s="75" t="s">
        <v>85</v>
      </c>
      <c r="E412" s="55">
        <f>SUM(E366+E400)</f>
        <v>36091.050000000003</v>
      </c>
      <c r="F412" s="55">
        <f>SUM(F366+F400)</f>
        <v>23598.37</v>
      </c>
    </row>
    <row r="413" spans="1:10" x14ac:dyDescent="0.25">
      <c r="A413" s="25"/>
      <c r="B413" s="26"/>
      <c r="C413" s="27"/>
      <c r="D413" s="24"/>
      <c r="E413" s="8"/>
      <c r="F413" s="8"/>
    </row>
    <row r="414" spans="1:10" x14ac:dyDescent="0.25">
      <c r="A414" t="s">
        <v>171</v>
      </c>
    </row>
    <row r="415" spans="1:10" x14ac:dyDescent="0.25">
      <c r="A415" s="154"/>
      <c r="B415" s="154"/>
      <c r="C415" s="154"/>
      <c r="D415" s="154"/>
      <c r="E415" s="154"/>
      <c r="F415" s="154"/>
      <c r="G415" s="154"/>
      <c r="H415" s="154"/>
      <c r="I415" s="154"/>
      <c r="J415" s="154"/>
    </row>
    <row r="416" spans="1:10" ht="15" customHeight="1" x14ac:dyDescent="0.25">
      <c r="A416" s="125" t="s">
        <v>170</v>
      </c>
      <c r="B416" s="125"/>
      <c r="C416" s="125"/>
      <c r="D416" s="125"/>
      <c r="E416" s="125"/>
      <c r="F416" s="125"/>
      <c r="G416" s="113"/>
      <c r="H416" s="113"/>
      <c r="I416" s="113"/>
      <c r="J416" s="113"/>
    </row>
    <row r="417" spans="1:6" x14ac:dyDescent="0.25">
      <c r="A417" s="114"/>
      <c r="B417" s="114"/>
      <c r="C417" s="114"/>
      <c r="D417" s="114"/>
      <c r="E417" s="114"/>
      <c r="F417" s="114"/>
    </row>
  </sheetData>
  <mergeCells count="69">
    <mergeCell ref="A266:C266"/>
    <mergeCell ref="A267:C267"/>
    <mergeCell ref="A262:C262"/>
    <mergeCell ref="A415:J415"/>
    <mergeCell ref="A416:F416"/>
    <mergeCell ref="A321:C321"/>
    <mergeCell ref="A362:C362"/>
    <mergeCell ref="A377:C377"/>
    <mergeCell ref="A363:C363"/>
    <mergeCell ref="A364:C364"/>
    <mergeCell ref="A365:C365"/>
    <mergeCell ref="A366:C366"/>
    <mergeCell ref="A367:C367"/>
    <mergeCell ref="A336:C336"/>
    <mergeCell ref="A324:C324"/>
    <mergeCell ref="A325:C325"/>
    <mergeCell ref="A112:C112"/>
    <mergeCell ref="A98:C98"/>
    <mergeCell ref="A156:C156"/>
    <mergeCell ref="A171:C171"/>
    <mergeCell ref="A157:C157"/>
    <mergeCell ref="A158:C158"/>
    <mergeCell ref="A159:C159"/>
    <mergeCell ref="A160:C160"/>
    <mergeCell ref="A161:C161"/>
    <mergeCell ref="A101:C101"/>
    <mergeCell ref="A326:C326"/>
    <mergeCell ref="A323:C323"/>
    <mergeCell ref="A5:C5"/>
    <mergeCell ref="A8:C8"/>
    <mergeCell ref="A9:C9"/>
    <mergeCell ref="A32:C32"/>
    <mergeCell ref="A6:C6"/>
    <mergeCell ref="A7:C7"/>
    <mergeCell ref="A20:C20"/>
    <mergeCell ref="A10:C10"/>
    <mergeCell ref="A28:C28"/>
    <mergeCell ref="A33:C33"/>
    <mergeCell ref="A79:C79"/>
    <mergeCell ref="A80:C80"/>
    <mergeCell ref="A99:C99"/>
    <mergeCell ref="A100:C100"/>
    <mergeCell ref="A1:F1"/>
    <mergeCell ref="A272:C272"/>
    <mergeCell ref="A89:C89"/>
    <mergeCell ref="A265:C265"/>
    <mergeCell ref="A219:C219"/>
    <mergeCell ref="A102:C102"/>
    <mergeCell ref="A223:C223"/>
    <mergeCell ref="A224:C224"/>
    <mergeCell ref="A234:C234"/>
    <mergeCell ref="A264:B264"/>
    <mergeCell ref="A222:C222"/>
    <mergeCell ref="A43:C43"/>
    <mergeCell ref="A97:C97"/>
    <mergeCell ref="A29:C29"/>
    <mergeCell ref="A30:C30"/>
    <mergeCell ref="A31:C31"/>
    <mergeCell ref="A81:C81"/>
    <mergeCell ref="A82:C82"/>
    <mergeCell ref="A83:C83"/>
    <mergeCell ref="A84:C84"/>
    <mergeCell ref="A51:C51"/>
    <mergeCell ref="A52:C52"/>
    <mergeCell ref="A53:C53"/>
    <mergeCell ref="A54:C54"/>
    <mergeCell ref="A55:C55"/>
    <mergeCell ref="A56:C56"/>
    <mergeCell ref="A63:C6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SAŽETK EURO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</cp:lastModifiedBy>
  <cp:lastPrinted>2023-07-12T07:22:34Z</cp:lastPrinted>
  <dcterms:created xsi:type="dcterms:W3CDTF">2022-08-12T12:51:27Z</dcterms:created>
  <dcterms:modified xsi:type="dcterms:W3CDTF">2023-07-12T07:40:22Z</dcterms:modified>
</cp:coreProperties>
</file>